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75" windowWidth="9420" windowHeight="4965" tabRatio="750" firstSheet="2" activeTab="3"/>
  </bookViews>
  <sheets>
    <sheet name="XXXX" sheetId="1" state="veryHidden" r:id="rId1"/>
    <sheet name="XXX0" sheetId="2" state="veryHidden" r:id="rId2"/>
    <sheet name="Balance Sheet" sheetId="3" r:id="rId3"/>
    <sheet name="Income Statement" sheetId="4" r:id="rId4"/>
    <sheet name="Changes in Equity" sheetId="5" r:id="rId5"/>
    <sheet name="Cash Flow" sheetId="6" r:id="rId6"/>
  </sheets>
  <definedNames>
    <definedName name="_xlnm.Print_Area" localSheetId="5">'Cash Flow'!$A$1:$O$72</definedName>
  </definedNames>
  <calcPr fullCalcOnLoad="1"/>
</workbook>
</file>

<file path=xl/sharedStrings.xml><?xml version="1.0" encoding="utf-8"?>
<sst xmlns="http://schemas.openxmlformats.org/spreadsheetml/2006/main" count="222" uniqueCount="136">
  <si>
    <t>Cash and bank balances</t>
  </si>
  <si>
    <t>Provision for taxation</t>
  </si>
  <si>
    <t>RM'000</t>
  </si>
  <si>
    <t>UNIMECH GROUP BERHAD</t>
  </si>
  <si>
    <t>Goodwill on consolidation</t>
  </si>
  <si>
    <t>Share capital</t>
  </si>
  <si>
    <t>(Company No : 407580-X)</t>
  </si>
  <si>
    <t>(Incorporated in Malaysia)</t>
  </si>
  <si>
    <t>Current assets</t>
  </si>
  <si>
    <t>Fixed deposit with licensed banks</t>
  </si>
  <si>
    <t>Current liabilities</t>
  </si>
  <si>
    <t>Short term borrowings</t>
  </si>
  <si>
    <t>Retained profit</t>
  </si>
  <si>
    <t>Minority interests</t>
  </si>
  <si>
    <t>Long term borrowings</t>
  </si>
  <si>
    <t>Depreciation and amortisation</t>
  </si>
  <si>
    <t>Investment  income</t>
  </si>
  <si>
    <t>AND ITS SUBSIDIARIES</t>
  </si>
  <si>
    <t>Long term investments</t>
  </si>
  <si>
    <t>Share premium</t>
  </si>
  <si>
    <t>Share</t>
  </si>
  <si>
    <t>Total</t>
  </si>
  <si>
    <t>Quoted investments</t>
  </si>
  <si>
    <t>Revenue</t>
  </si>
  <si>
    <t>Operating profit before finance cost, depreciation,</t>
  </si>
  <si>
    <t>Finance cost</t>
  </si>
  <si>
    <t>Exchange fluctuation reserve</t>
  </si>
  <si>
    <t>Property, plant and equipment</t>
  </si>
  <si>
    <t>Inventories</t>
  </si>
  <si>
    <t>Trade payables</t>
  </si>
  <si>
    <t>Other payables</t>
  </si>
  <si>
    <t xml:space="preserve">Other income </t>
  </si>
  <si>
    <t>Income tax</t>
  </si>
  <si>
    <t>Trade receivables</t>
  </si>
  <si>
    <t>Other receivables</t>
  </si>
  <si>
    <t>Reserve on consolidation</t>
  </si>
  <si>
    <t>Development expenditure</t>
  </si>
  <si>
    <t>Patents</t>
  </si>
  <si>
    <t>Capital reserve</t>
  </si>
  <si>
    <t>Net Current Assets</t>
  </si>
  <si>
    <t>CONDENSED CONSOLIDATED INCOME STATEMENTS</t>
  </si>
  <si>
    <t>(Audited)</t>
  </si>
  <si>
    <t>Profits</t>
  </si>
  <si>
    <t>Capital</t>
  </si>
  <si>
    <t>Distributable</t>
  </si>
  <si>
    <t>CONDENSED CONSOLIDATED STATEMENT OF CHANGES IN EQUITY</t>
  </si>
  <si>
    <t>Changes in working capital</t>
  </si>
  <si>
    <t>Income tax paid</t>
  </si>
  <si>
    <t>CASH FLOWS FROM / (USED IN) INVESTING ACTIVITIES</t>
  </si>
  <si>
    <t>CASH FLOWS FROM / (USED IN) FINANCING ACTIVITIES</t>
  </si>
  <si>
    <t>CASH FLOWS FROM / (USED IN) OPERATING ACTIVITIES</t>
  </si>
  <si>
    <t>Premium</t>
  </si>
  <si>
    <t>Reserve</t>
  </si>
  <si>
    <t>Exchange</t>
  </si>
  <si>
    <t>Fluctuation</t>
  </si>
  <si>
    <t xml:space="preserve">Retained </t>
  </si>
  <si>
    <t>Non-Distributable</t>
  </si>
  <si>
    <t>As previously reported</t>
  </si>
  <si>
    <t>Effects of exchange rate differences on cash and cash equivalents</t>
  </si>
  <si>
    <t>As restated</t>
  </si>
  <si>
    <t>Net change in current assets and current liabilities</t>
  </si>
  <si>
    <t>Current</t>
  </si>
  <si>
    <t>Quarter</t>
  </si>
  <si>
    <t xml:space="preserve">Current </t>
  </si>
  <si>
    <t>Year</t>
  </si>
  <si>
    <t>Preceding Year</t>
  </si>
  <si>
    <t>To Date</t>
  </si>
  <si>
    <t>As at</t>
  </si>
  <si>
    <t>Investment in associates</t>
  </si>
  <si>
    <t>Corresponding</t>
  </si>
  <si>
    <t>Adjustments</t>
  </si>
  <si>
    <t>Equity investments</t>
  </si>
  <si>
    <t>Other investments</t>
  </si>
  <si>
    <t>CONDENSED CONSOLIDATED CASH FLOW STATEMENTS</t>
  </si>
  <si>
    <t>Share of results of associates</t>
  </si>
  <si>
    <t>Others</t>
  </si>
  <si>
    <t>Shareholders' equity</t>
  </si>
  <si>
    <t xml:space="preserve">  </t>
  </si>
  <si>
    <t>Borrowings</t>
  </si>
  <si>
    <t>RM 000</t>
  </si>
  <si>
    <t>Share issued expenses</t>
  </si>
  <si>
    <t>Translation differences</t>
  </si>
  <si>
    <t>Shares issued expenses</t>
  </si>
  <si>
    <t>(Unaudited)</t>
  </si>
  <si>
    <t>31/12/03</t>
  </si>
  <si>
    <t>Non-current assets</t>
  </si>
  <si>
    <t>Financial Statements for the year ended 31 December 2003)</t>
  </si>
  <si>
    <t>(The Condensed Consolidated Balance Sheet should be read in conjunction with the Audited</t>
  </si>
  <si>
    <t xml:space="preserve">Preceding </t>
  </si>
  <si>
    <t>income tax and minority interests</t>
  </si>
  <si>
    <t>Profit after tax</t>
  </si>
  <si>
    <t>Net profit for the period</t>
  </si>
  <si>
    <t>Basic earnings per ordinary share (sen)</t>
  </si>
  <si>
    <t>Diluted earnings per ordinary share (sen)</t>
  </si>
  <si>
    <t>ended 31 December 2003)</t>
  </si>
  <si>
    <t>(The Condensed Consolidated Income Statements should be read in conjunction with the Audited Financial Statements for the year</t>
  </si>
  <si>
    <t>At 1 January 2004</t>
  </si>
  <si>
    <t xml:space="preserve">Private placements of share </t>
  </si>
  <si>
    <t>At 1 January 2003</t>
  </si>
  <si>
    <t>(The Condensed Consolidated Statements of Changes In Equity should be read in conjunction with the Audited Financial Statements for the year</t>
  </si>
  <si>
    <t>Profit before tax</t>
  </si>
  <si>
    <t>Operating profit before working capital changes</t>
  </si>
  <si>
    <t>Net cash generated from / (used in) operations</t>
  </si>
  <si>
    <t>Interest paid</t>
  </si>
  <si>
    <t>Net cash generated from / (used in) operating activities</t>
  </si>
  <si>
    <t>Net cash generated from / (used in) investing activities</t>
  </si>
  <si>
    <t>Proceeds from issuance of shares</t>
  </si>
  <si>
    <t>Net cash generated from / (used in) financing activities</t>
  </si>
  <si>
    <t>CASH AND CASH EQUIVALENTS AT THE END OF PERIOD</t>
  </si>
  <si>
    <t>CASH AND CASH EQUIVALENTS AT THE BEGINNING OF PERIOD</t>
  </si>
  <si>
    <t>Reserve on</t>
  </si>
  <si>
    <t xml:space="preserve">  capital</t>
  </si>
  <si>
    <t>Land held for development</t>
  </si>
  <si>
    <t>Consolidation</t>
  </si>
  <si>
    <t>Cumulative</t>
  </si>
  <si>
    <t>Current Year</t>
  </si>
  <si>
    <t>(The Condensed Consolidated Cash Flow Statements should be read in conjunction with the Audited Financial Statements</t>
  </si>
  <si>
    <t>for the year ended 31 December 2003)</t>
  </si>
  <si>
    <t>Issuance of shares</t>
  </si>
  <si>
    <t>Dividend paid</t>
  </si>
  <si>
    <t>Net tangible assets per share (RM)</t>
  </si>
  <si>
    <t xml:space="preserve">         CONDENSED CONSOLIDATED BALANCE SHEET AS AT 31 DECEMBER 2004</t>
  </si>
  <si>
    <t>FOR THE FINANCIAL PERIOD ENDED 31 DECEMBER 2004</t>
  </si>
  <si>
    <t>At 31 December 2003</t>
  </si>
  <si>
    <t>At 31 December 2004</t>
  </si>
  <si>
    <t>Property development project</t>
  </si>
  <si>
    <t>Operating profit/(loss) before income tax and minority interests</t>
  </si>
  <si>
    <t>Surplus on revaluation</t>
  </si>
  <si>
    <t>Deferred tax liabilities</t>
  </si>
  <si>
    <t>- Effect of adopting MASB 25</t>
  </si>
  <si>
    <t>31/12/04</t>
  </si>
  <si>
    <t>NET INCREASE / (DECREASE) IN CASH AND CASH EQUIVALENTS</t>
  </si>
  <si>
    <t>Profit before income tax and minority interests</t>
  </si>
  <si>
    <t xml:space="preserve"> 31 December 2003)</t>
  </si>
  <si>
    <t>(The Condensed Consolidated Income Statements should be read in conjunction with the Audited Financial Statements for the year ended</t>
  </si>
  <si>
    <t>Net profit for the 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</si>
</sst>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_)"/>
    <numFmt numFmtId="174" formatCode="0.00_);\(0.00\)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9" fillId="0" borderId="0" applyNumberFormat="0" applyFill="0" applyBorder="0" applyAlignment="0" applyProtection="0"/>
    <xf numFmtId="10" fontId="1" fillId="3" borderId="1" applyNumberFormat="0" applyBorder="0" applyAlignment="0" applyProtection="0"/>
    <xf numFmtId="173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Continuous"/>
    </xf>
    <xf numFmtId="0" fontId="4" fillId="0" borderId="0" xfId="0" applyFont="1" applyAlignment="1" quotePrefix="1">
      <alignment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 horizontal="center"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>
      <alignment horizontal="center"/>
    </xf>
    <xf numFmtId="172" fontId="4" fillId="0" borderId="3" xfId="15" applyNumberFormat="1" applyFont="1" applyBorder="1" applyAlignment="1">
      <alignment/>
    </xf>
    <xf numFmtId="172" fontId="4" fillId="0" borderId="3" xfId="15" applyNumberFormat="1" applyFont="1" applyBorder="1" applyAlignment="1">
      <alignment horizontal="center"/>
    </xf>
    <xf numFmtId="172" fontId="4" fillId="0" borderId="4" xfId="15" applyNumberFormat="1" applyFont="1" applyBorder="1" applyAlignment="1">
      <alignment/>
    </xf>
    <xf numFmtId="172" fontId="4" fillId="0" borderId="4" xfId="15" applyNumberFormat="1" applyFont="1" applyBorder="1" applyAlignment="1">
      <alignment horizontal="center"/>
    </xf>
    <xf numFmtId="172" fontId="4" fillId="0" borderId="1" xfId="15" applyNumberFormat="1" applyFont="1" applyBorder="1" applyAlignment="1">
      <alignment/>
    </xf>
    <xf numFmtId="172" fontId="4" fillId="0" borderId="1" xfId="15" applyNumberFormat="1" applyFont="1" applyBorder="1" applyAlignment="1">
      <alignment horizontal="center"/>
    </xf>
    <xf numFmtId="172" fontId="4" fillId="0" borderId="5" xfId="15" applyNumberFormat="1" applyFont="1" applyBorder="1" applyAlignment="1">
      <alignment/>
    </xf>
    <xf numFmtId="172" fontId="4" fillId="0" borderId="5" xfId="15" applyNumberFormat="1" applyFont="1" applyBorder="1" applyAlignment="1">
      <alignment horizontal="center"/>
    </xf>
    <xf numFmtId="172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0" borderId="6" xfId="15" applyNumberFormat="1" applyFont="1" applyBorder="1" applyAlignment="1">
      <alignment/>
    </xf>
    <xf numFmtId="172" fontId="4" fillId="0" borderId="6" xfId="15" applyNumberFormat="1" applyFont="1" applyBorder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5" fontId="4" fillId="0" borderId="0" xfId="0" applyNumberFormat="1" applyFont="1" applyAlignment="1" quotePrefix="1">
      <alignment horizontal="centerContinuous"/>
    </xf>
    <xf numFmtId="43" fontId="4" fillId="0" borderId="6" xfId="15" applyNumberFormat="1" applyFont="1" applyBorder="1" applyAlignment="1">
      <alignment/>
    </xf>
    <xf numFmtId="172" fontId="4" fillId="0" borderId="7" xfId="15" applyNumberFormat="1" applyFont="1" applyBorder="1" applyAlignment="1">
      <alignment/>
    </xf>
    <xf numFmtId="172" fontId="4" fillId="0" borderId="7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3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15" fontId="6" fillId="0" borderId="0" xfId="0" applyNumberFormat="1" applyFont="1" applyAlignment="1">
      <alignment horizontal="center"/>
    </xf>
    <xf numFmtId="172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6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2" fontId="4" fillId="0" borderId="6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172" fontId="4" fillId="0" borderId="6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/>
    </xf>
    <xf numFmtId="172" fontId="4" fillId="0" borderId="6" xfId="15" applyNumberFormat="1" applyFont="1" applyFill="1" applyBorder="1" applyAlignment="1">
      <alignment horizontal="center"/>
    </xf>
    <xf numFmtId="41" fontId="4" fillId="0" borderId="3" xfId="0" applyNumberFormat="1" applyFont="1" applyBorder="1" applyAlignment="1">
      <alignment/>
    </xf>
    <xf numFmtId="172" fontId="4" fillId="0" borderId="8" xfId="15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172" fontId="4" fillId="0" borderId="2" xfId="15" applyNumberFormat="1" applyFont="1" applyFill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72" fontId="4" fillId="0" borderId="3" xfId="15" applyNumberFormat="1" applyFont="1" applyFill="1" applyBorder="1" applyAlignment="1">
      <alignment/>
    </xf>
    <xf numFmtId="15" fontId="6" fillId="0" borderId="0" xfId="0" applyNumberFormat="1" applyFont="1" applyAlignment="1">
      <alignment horizontal="left"/>
    </xf>
    <xf numFmtId="174" fontId="4" fillId="0" borderId="6" xfId="0" applyNumberFormat="1" applyFont="1" applyBorder="1" applyAlignment="1" quotePrefix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11</xdr:row>
      <xdr:rowOff>104775</xdr:rowOff>
    </xdr:from>
    <xdr:to>
      <xdr:col>4</xdr:col>
      <xdr:colOff>114300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 flipV="1">
          <a:off x="3067050" y="175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85725</xdr:rowOff>
    </xdr:from>
    <xdr:to>
      <xdr:col>6</xdr:col>
      <xdr:colOff>876300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>
          <a:off x="5229225" y="17335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38</xdr:row>
      <xdr:rowOff>104775</xdr:rowOff>
    </xdr:from>
    <xdr:to>
      <xdr:col>4</xdr:col>
      <xdr:colOff>114300</xdr:colOff>
      <xdr:row>38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3067050" y="571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85725</xdr:rowOff>
    </xdr:from>
    <xdr:to>
      <xdr:col>6</xdr:col>
      <xdr:colOff>885825</xdr:colOff>
      <xdr:row>38</xdr:row>
      <xdr:rowOff>85725</xdr:rowOff>
    </xdr:to>
    <xdr:sp>
      <xdr:nvSpPr>
        <xdr:cNvPr id="4" name="Line 4"/>
        <xdr:cNvSpPr>
          <a:spLocks/>
        </xdr:cNvSpPr>
      </xdr:nvSpPr>
      <xdr:spPr>
        <a:xfrm>
          <a:off x="5238750" y="56959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="75" zoomScaleNormal="75" workbookViewId="0" topLeftCell="C22">
      <selection activeCell="K23" sqref="K23"/>
    </sheetView>
  </sheetViews>
  <sheetFormatPr defaultColWidth="9.140625" defaultRowHeight="12.75"/>
  <cols>
    <col min="1" max="1" width="5.140625" style="2" customWidth="1"/>
    <col min="2" max="2" width="3.00390625" style="2" customWidth="1"/>
    <col min="3" max="3" width="3.140625" style="2" customWidth="1"/>
    <col min="4" max="4" width="9.140625" style="2" customWidth="1"/>
    <col min="5" max="5" width="7.421875" style="2" customWidth="1"/>
    <col min="6" max="7" width="4.28125" style="2" customWidth="1"/>
    <col min="8" max="8" width="7.140625" style="2" customWidth="1"/>
    <col min="9" max="9" width="3.57421875" style="2" customWidth="1"/>
    <col min="10" max="10" width="12.8515625" style="2" customWidth="1"/>
    <col min="11" max="11" width="3.28125" style="2" customWidth="1"/>
    <col min="12" max="12" width="12.8515625" style="2" customWidth="1"/>
    <col min="13" max="16384" width="9.140625" style="2" customWidth="1"/>
  </cols>
  <sheetData>
    <row r="1" ht="12.75" customHeight="1">
      <c r="M1" s="1"/>
    </row>
    <row r="2" spans="1:13" ht="12.75" customHeight="1">
      <c r="A2" s="71" t="s">
        <v>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 customHeight="1">
      <c r="A3" s="72" t="s">
        <v>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2.75" customHeight="1">
      <c r="A4" s="72" t="s">
        <v>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2.75" customHeight="1">
      <c r="A5" s="71" t="s">
        <v>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2.75" customHeight="1">
      <c r="A6" s="71" t="s">
        <v>121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12.75" customHeight="1">
      <c r="M8" s="1"/>
    </row>
    <row r="9" ht="12.75" customHeight="1">
      <c r="M9" s="1"/>
    </row>
    <row r="10" spans="1:13" ht="12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"/>
    </row>
    <row r="11" spans="7:12" ht="12.75" customHeight="1">
      <c r="G11" s="4"/>
      <c r="I11" s="3"/>
      <c r="J11" s="3" t="s">
        <v>83</v>
      </c>
      <c r="L11" s="3" t="s">
        <v>41</v>
      </c>
    </row>
    <row r="12" spans="7:12" ht="12.75" customHeight="1">
      <c r="G12" s="4"/>
      <c r="I12" s="3"/>
      <c r="J12" s="6" t="s">
        <v>67</v>
      </c>
      <c r="L12" s="3" t="s">
        <v>67</v>
      </c>
    </row>
    <row r="13" spans="7:12" ht="12.75" customHeight="1">
      <c r="G13" s="4"/>
      <c r="H13" s="6"/>
      <c r="I13" s="3"/>
      <c r="J13" s="7" t="s">
        <v>130</v>
      </c>
      <c r="L13" s="32" t="s">
        <v>84</v>
      </c>
    </row>
    <row r="14" spans="7:12" ht="12.75" customHeight="1">
      <c r="G14" s="4"/>
      <c r="I14" s="3"/>
      <c r="J14" s="3" t="s">
        <v>2</v>
      </c>
      <c r="L14" s="3" t="s">
        <v>2</v>
      </c>
    </row>
    <row r="15" spans="3:13" ht="12.75" customHeight="1">
      <c r="C15" s="2" t="s">
        <v>85</v>
      </c>
      <c r="M15" s="1"/>
    </row>
    <row r="16" spans="2:13" ht="12.75" customHeight="1">
      <c r="B16" s="8"/>
      <c r="D16" s="2" t="s">
        <v>27</v>
      </c>
      <c r="J16" s="9">
        <v>22915</v>
      </c>
      <c r="L16" s="10">
        <v>21539</v>
      </c>
      <c r="M16" s="1"/>
    </row>
    <row r="17" spans="2:13" ht="12.75" customHeight="1">
      <c r="B17" s="8"/>
      <c r="D17" s="2" t="s">
        <v>112</v>
      </c>
      <c r="J17" s="9">
        <v>2145</v>
      </c>
      <c r="L17" s="10">
        <v>0</v>
      </c>
      <c r="M17" s="1"/>
    </row>
    <row r="18" spans="2:13" ht="12.75" customHeight="1">
      <c r="B18" s="8"/>
      <c r="D18" s="2" t="s">
        <v>68</v>
      </c>
      <c r="J18" s="9">
        <v>5857</v>
      </c>
      <c r="L18" s="10">
        <v>5515</v>
      </c>
      <c r="M18" s="1"/>
    </row>
    <row r="19" spans="2:13" ht="12.75" customHeight="1">
      <c r="B19" s="8"/>
      <c r="D19" s="2" t="s">
        <v>18</v>
      </c>
      <c r="J19" s="9">
        <v>764</v>
      </c>
      <c r="L19" s="10">
        <v>1063</v>
      </c>
      <c r="M19" s="1"/>
    </row>
    <row r="20" spans="2:13" ht="12.75" customHeight="1">
      <c r="B20" s="8"/>
      <c r="D20" s="2" t="s">
        <v>22</v>
      </c>
      <c r="J20" s="9">
        <v>739</v>
      </c>
      <c r="L20" s="10">
        <v>525</v>
      </c>
      <c r="M20" s="1"/>
    </row>
    <row r="21" spans="2:13" ht="12.75" customHeight="1">
      <c r="B21" s="8"/>
      <c r="D21" s="2" t="s">
        <v>4</v>
      </c>
      <c r="J21" s="9">
        <v>328</v>
      </c>
      <c r="L21" s="10">
        <v>308</v>
      </c>
      <c r="M21" s="1"/>
    </row>
    <row r="22" spans="2:13" ht="12.75" customHeight="1">
      <c r="B22" s="8"/>
      <c r="D22" s="2" t="s">
        <v>125</v>
      </c>
      <c r="J22" s="9">
        <v>642</v>
      </c>
      <c r="L22" s="10">
        <v>0</v>
      </c>
      <c r="M22" s="1"/>
    </row>
    <row r="23" spans="2:13" ht="12.75" customHeight="1">
      <c r="B23" s="8"/>
      <c r="D23" s="2" t="s">
        <v>36</v>
      </c>
      <c r="J23" s="9">
        <v>649</v>
      </c>
      <c r="L23" s="10">
        <v>458</v>
      </c>
      <c r="M23" s="1"/>
    </row>
    <row r="24" spans="2:13" ht="12.75" customHeight="1">
      <c r="B24" s="8"/>
      <c r="D24" s="2" t="s">
        <v>37</v>
      </c>
      <c r="J24" s="19">
        <v>131</v>
      </c>
      <c r="L24" s="20">
        <v>139</v>
      </c>
      <c r="M24" s="1"/>
    </row>
    <row r="25" spans="2:13" ht="12.75" customHeight="1">
      <c r="B25" s="8"/>
      <c r="J25" s="9">
        <f>SUM(J16:J24)</f>
        <v>34170</v>
      </c>
      <c r="L25" s="10">
        <f>SUM(L16:L24)</f>
        <v>29547</v>
      </c>
      <c r="M25" s="1"/>
    </row>
    <row r="26" spans="2:13" ht="12.75" customHeight="1">
      <c r="B26" s="8"/>
      <c r="J26" s="9"/>
      <c r="L26" s="10"/>
      <c r="M26" s="1"/>
    </row>
    <row r="27" spans="2:13" ht="12.75" customHeight="1">
      <c r="B27" s="8"/>
      <c r="C27" s="2" t="s">
        <v>8</v>
      </c>
      <c r="J27" s="9"/>
      <c r="L27" s="10"/>
      <c r="M27" s="1"/>
    </row>
    <row r="28" spans="4:13" ht="12.75" customHeight="1">
      <c r="D28" s="2" t="s">
        <v>28</v>
      </c>
      <c r="J28" s="11">
        <v>45019</v>
      </c>
      <c r="L28" s="12">
        <v>37769</v>
      </c>
      <c r="M28" s="1"/>
    </row>
    <row r="29" spans="4:13" ht="12.75" customHeight="1">
      <c r="D29" s="2" t="s">
        <v>33</v>
      </c>
      <c r="J29" s="13">
        <v>34579</v>
      </c>
      <c r="L29" s="14">
        <v>34332</v>
      </c>
      <c r="M29" s="1"/>
    </row>
    <row r="30" spans="4:13" ht="12.75" customHeight="1">
      <c r="D30" s="2" t="s">
        <v>34</v>
      </c>
      <c r="J30" s="13">
        <f>3495+995+8+169</f>
        <v>4667</v>
      </c>
      <c r="L30" s="14">
        <v>4484</v>
      </c>
      <c r="M30" s="1"/>
    </row>
    <row r="31" spans="4:13" ht="12.75" customHeight="1">
      <c r="D31" s="2" t="s">
        <v>9</v>
      </c>
      <c r="J31" s="13">
        <v>7081</v>
      </c>
      <c r="L31" s="14">
        <v>2805</v>
      </c>
      <c r="M31" s="1"/>
    </row>
    <row r="32" spans="4:13" ht="12.75" customHeight="1">
      <c r="D32" s="2" t="s">
        <v>0</v>
      </c>
      <c r="J32" s="15">
        <v>10135</v>
      </c>
      <c r="L32" s="16">
        <v>14500</v>
      </c>
      <c r="M32" s="1"/>
    </row>
    <row r="33" spans="10:13" ht="12.75" customHeight="1">
      <c r="J33" s="17">
        <f>SUM(J28:J32)</f>
        <v>101481</v>
      </c>
      <c r="L33" s="18">
        <f>SUM(L28:L32)</f>
        <v>93890</v>
      </c>
      <c r="M33" s="1"/>
    </row>
    <row r="34" spans="2:13" ht="12.75" customHeight="1">
      <c r="B34" s="8"/>
      <c r="C34" s="2" t="s">
        <v>10</v>
      </c>
      <c r="J34" s="13"/>
      <c r="L34" s="14"/>
      <c r="M34" s="1"/>
    </row>
    <row r="35" spans="4:13" ht="12.75" customHeight="1">
      <c r="D35" s="2" t="s">
        <v>29</v>
      </c>
      <c r="J35" s="13">
        <v>8892</v>
      </c>
      <c r="L35" s="14">
        <v>8280</v>
      </c>
      <c r="M35" s="1"/>
    </row>
    <row r="36" spans="4:13" ht="12.75" customHeight="1">
      <c r="D36" s="2" t="s">
        <v>30</v>
      </c>
      <c r="J36" s="13">
        <f>4134+293+4+1</f>
        <v>4432</v>
      </c>
      <c r="L36" s="14">
        <v>5362</v>
      </c>
      <c r="M36" s="1"/>
    </row>
    <row r="37" spans="4:13" ht="12.75" customHeight="1">
      <c r="D37" s="2" t="s">
        <v>11</v>
      </c>
      <c r="J37" s="13">
        <v>15675</v>
      </c>
      <c r="L37" s="14">
        <v>14381</v>
      </c>
      <c r="M37" s="1"/>
    </row>
    <row r="38" spans="4:13" ht="12.75" customHeight="1">
      <c r="D38" s="2" t="s">
        <v>1</v>
      </c>
      <c r="J38" s="13">
        <v>409</v>
      </c>
      <c r="L38" s="14">
        <v>606</v>
      </c>
      <c r="M38" s="1"/>
    </row>
    <row r="39" spans="10:13" ht="12.75" customHeight="1">
      <c r="J39" s="17">
        <f>SUM(J35:J38)</f>
        <v>29408</v>
      </c>
      <c r="L39" s="18">
        <f>SUM(L35:L38)</f>
        <v>28629</v>
      </c>
      <c r="M39" s="1"/>
    </row>
    <row r="40" spans="10:13" ht="12.75" customHeight="1">
      <c r="J40" s="9"/>
      <c r="L40" s="10"/>
      <c r="M40" s="1"/>
    </row>
    <row r="41" spans="2:13" ht="12.75" customHeight="1">
      <c r="B41" s="8"/>
      <c r="C41" s="2" t="s">
        <v>39</v>
      </c>
      <c r="J41" s="21">
        <f>J33-J39</f>
        <v>72073</v>
      </c>
      <c r="K41" s="21"/>
      <c r="L41" s="21">
        <f>+L33-L39</f>
        <v>65261</v>
      </c>
      <c r="M41" s="1"/>
    </row>
    <row r="42" spans="10:13" ht="16.5" customHeight="1" thickBot="1">
      <c r="J42" s="34">
        <f>SUM(J16:J24)+J41</f>
        <v>106243</v>
      </c>
      <c r="K42" s="21"/>
      <c r="L42" s="34">
        <f>SUM(L16:L24)+L41</f>
        <v>94808</v>
      </c>
      <c r="M42" s="1"/>
    </row>
    <row r="43" spans="10:13" ht="12.75" customHeight="1" thickTop="1">
      <c r="J43" s="21"/>
      <c r="K43" s="22"/>
      <c r="L43" s="29"/>
      <c r="M43" s="1"/>
    </row>
    <row r="44" spans="2:13" ht="12.75" customHeight="1">
      <c r="B44" s="8"/>
      <c r="C44" s="2" t="s">
        <v>76</v>
      </c>
      <c r="J44" s="9"/>
      <c r="L44" s="9"/>
      <c r="M44" s="1"/>
    </row>
    <row r="45" spans="4:13" ht="12.75" customHeight="1">
      <c r="D45" s="2" t="s">
        <v>5</v>
      </c>
      <c r="J45" s="9">
        <v>67200</v>
      </c>
      <c r="L45" s="10">
        <v>61091</v>
      </c>
      <c r="M45" s="1"/>
    </row>
    <row r="46" spans="4:13" ht="12.75" customHeight="1">
      <c r="D46" s="2" t="s">
        <v>19</v>
      </c>
      <c r="J46" s="9">
        <v>11939</v>
      </c>
      <c r="L46" s="10">
        <v>10268</v>
      </c>
      <c r="M46" s="1"/>
    </row>
    <row r="47" spans="4:13" ht="12.75" customHeight="1">
      <c r="D47" s="2" t="s">
        <v>38</v>
      </c>
      <c r="J47" s="9">
        <f>892+163</f>
        <v>1055</v>
      </c>
      <c r="L47" s="10">
        <v>892</v>
      </c>
      <c r="M47" s="1"/>
    </row>
    <row r="48" spans="4:13" ht="12.75" customHeight="1">
      <c r="D48" s="2" t="s">
        <v>26</v>
      </c>
      <c r="J48" s="9">
        <v>296</v>
      </c>
      <c r="L48" s="10">
        <v>456</v>
      </c>
      <c r="M48" s="1"/>
    </row>
    <row r="49" spans="4:13" ht="12.75" customHeight="1">
      <c r="D49" s="2" t="s">
        <v>35</v>
      </c>
      <c r="J49" s="9">
        <v>23</v>
      </c>
      <c r="L49" s="10">
        <v>23</v>
      </c>
      <c r="M49" s="1"/>
    </row>
    <row r="50" spans="4:13" ht="12.75" customHeight="1">
      <c r="D50" s="2" t="s">
        <v>12</v>
      </c>
      <c r="J50" s="19">
        <f>'Changes in Equity'!H34</f>
        <v>18742</v>
      </c>
      <c r="L50" s="20">
        <v>15735</v>
      </c>
      <c r="M50" s="1"/>
    </row>
    <row r="51" spans="10:13" ht="12.75" customHeight="1">
      <c r="J51" s="9">
        <f>SUM(J45:J50)</f>
        <v>99255</v>
      </c>
      <c r="L51" s="10">
        <f>SUM(L45:L50)</f>
        <v>88465</v>
      </c>
      <c r="M51" s="1"/>
    </row>
    <row r="52" spans="10:13" ht="12.75" customHeight="1">
      <c r="J52" s="9"/>
      <c r="L52" s="10"/>
      <c r="M52" s="1"/>
    </row>
    <row r="53" spans="2:13" ht="12.75" customHeight="1">
      <c r="B53" s="8"/>
      <c r="C53" s="2" t="s">
        <v>13</v>
      </c>
      <c r="J53" s="9">
        <f>4621-441</f>
        <v>4180</v>
      </c>
      <c r="L53" s="10">
        <v>3965</v>
      </c>
      <c r="M53" s="1"/>
    </row>
    <row r="54" spans="2:13" ht="12.75" customHeight="1">
      <c r="B54" s="8"/>
      <c r="C54" s="2" t="s">
        <v>14</v>
      </c>
      <c r="J54" s="9">
        <v>2074</v>
      </c>
      <c r="L54" s="10">
        <v>1644</v>
      </c>
      <c r="M54" s="1"/>
    </row>
    <row r="55" spans="2:13" ht="12.75" customHeight="1">
      <c r="B55" s="8"/>
      <c r="C55" s="2" t="s">
        <v>128</v>
      </c>
      <c r="J55" s="21">
        <f>731+3</f>
        <v>734</v>
      </c>
      <c r="K55" s="22"/>
      <c r="L55" s="10">
        <v>734</v>
      </c>
      <c r="M55" s="1"/>
    </row>
    <row r="56" spans="10:13" ht="16.5" customHeight="1" thickBot="1">
      <c r="J56" s="34">
        <f>SUM(J51:J55)</f>
        <v>106243</v>
      </c>
      <c r="K56" s="22"/>
      <c r="L56" s="35">
        <f>SUM(L51:L55)</f>
        <v>94808</v>
      </c>
      <c r="M56" s="1"/>
    </row>
    <row r="57" spans="10:13" ht="12.75" customHeight="1" thickTop="1">
      <c r="J57" s="21"/>
      <c r="K57" s="22"/>
      <c r="L57" s="21"/>
      <c r="M57" s="1"/>
    </row>
    <row r="58" spans="2:13" ht="12.75" customHeight="1" thickBot="1">
      <c r="B58" s="8"/>
      <c r="C58" s="2" t="s">
        <v>120</v>
      </c>
      <c r="J58" s="33">
        <v>0.73</v>
      </c>
      <c r="K58" s="37"/>
      <c r="L58" s="33">
        <v>0.72</v>
      </c>
      <c r="M58" s="1"/>
    </row>
    <row r="59" spans="2:13" ht="12.75" customHeight="1" thickTop="1">
      <c r="B59" s="8"/>
      <c r="J59" s="37"/>
      <c r="K59" s="37"/>
      <c r="L59" s="37"/>
      <c r="M59" s="1"/>
    </row>
    <row r="60" spans="2:13" ht="12.75" customHeight="1">
      <c r="B60" s="8"/>
      <c r="J60" s="37"/>
      <c r="K60" s="37"/>
      <c r="L60" s="37"/>
      <c r="M60" s="1"/>
    </row>
    <row r="61" spans="2:13" ht="12.75" customHeight="1">
      <c r="B61" s="8"/>
      <c r="J61" s="37"/>
      <c r="K61" s="37"/>
      <c r="L61" s="37"/>
      <c r="M61" s="1"/>
    </row>
    <row r="62" spans="10:13" ht="12.75" customHeight="1">
      <c r="J62" s="9"/>
      <c r="K62" s="22"/>
      <c r="M62" s="1"/>
    </row>
    <row r="63" spans="2:13" ht="12.75" customHeight="1">
      <c r="B63" s="2" t="s">
        <v>87</v>
      </c>
      <c r="J63" s="23"/>
      <c r="L63" s="23"/>
      <c r="M63" s="1"/>
    </row>
    <row r="64" spans="2:13" ht="12.75" customHeight="1">
      <c r="B64" s="2" t="s">
        <v>86</v>
      </c>
      <c r="M64" s="1"/>
    </row>
    <row r="65" ht="12.75" customHeight="1">
      <c r="M65" s="1"/>
    </row>
    <row r="66" ht="15.75">
      <c r="M66" s="1"/>
    </row>
    <row r="67" ht="15.75">
      <c r="M67" s="1"/>
    </row>
    <row r="68" ht="15.75">
      <c r="M68" s="1"/>
    </row>
    <row r="69" ht="15.75">
      <c r="M69" s="1"/>
    </row>
    <row r="70" ht="15.75">
      <c r="M70" s="1"/>
    </row>
    <row r="71" ht="15.75">
      <c r="M71" s="1"/>
    </row>
    <row r="72" spans="2:13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mergeCells count="6">
    <mergeCell ref="A10:L10"/>
    <mergeCell ref="A2:M2"/>
    <mergeCell ref="A3:M3"/>
    <mergeCell ref="A4:M4"/>
    <mergeCell ref="A5:M5"/>
    <mergeCell ref="A6:M6"/>
  </mergeCells>
  <printOptions/>
  <pageMargins left="1.17" right="0.59" top="0.75" bottom="0.75" header="0.56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O69"/>
  <sheetViews>
    <sheetView tabSelected="1" zoomScale="75" zoomScaleNormal="75" workbookViewId="0" topLeftCell="A39">
      <selection activeCell="G62" sqref="G62"/>
    </sheetView>
  </sheetViews>
  <sheetFormatPr defaultColWidth="9.140625" defaultRowHeight="12.75"/>
  <cols>
    <col min="1" max="1" width="1.28515625" style="2" customWidth="1"/>
    <col min="2" max="2" width="0.42578125" style="2" hidden="1" customWidth="1"/>
    <col min="3" max="3" width="2.8515625" style="2" customWidth="1"/>
    <col min="4" max="4" width="8.421875" style="2" customWidth="1"/>
    <col min="5" max="5" width="7.8515625" style="2" customWidth="1"/>
    <col min="6" max="6" width="19.57421875" style="2" customWidth="1"/>
    <col min="7" max="7" width="11.57421875" style="2" customWidth="1"/>
    <col min="8" max="8" width="11.8515625" style="2" customWidth="1"/>
    <col min="9" max="9" width="2.57421875" style="2" customWidth="1"/>
    <col min="10" max="10" width="12.7109375" style="2" customWidth="1"/>
    <col min="11" max="11" width="2.7109375" style="2" customWidth="1"/>
    <col min="12" max="12" width="12.28125" style="2" customWidth="1"/>
    <col min="13" max="13" width="2.140625" style="2" customWidth="1"/>
    <col min="14" max="14" width="12.28125" style="2" customWidth="1"/>
    <col min="15" max="15" width="2.00390625" style="2" customWidth="1"/>
    <col min="16" max="16384" width="9.140625" style="2" customWidth="1"/>
  </cols>
  <sheetData>
    <row r="7" spans="1:15" ht="12.75" customHeight="1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2.75" customHeight="1">
      <c r="A8" s="72" t="s">
        <v>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2.75" customHeight="1">
      <c r="A9" s="72" t="s">
        <v>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2.75" customHeight="1">
      <c r="A10" s="71" t="s">
        <v>17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2.75" customHeight="1">
      <c r="A11" s="71" t="s">
        <v>40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ht="12.75" customHeight="1">
      <c r="A12" s="73" t="s">
        <v>122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ht="12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ht="12.75" customHeight="1"/>
    <row r="15" spans="1:15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8:15" ht="12.75" customHeight="1">
      <c r="H16" s="71"/>
      <c r="I16" s="71"/>
      <c r="J16" s="71"/>
      <c r="L16" s="71"/>
      <c r="M16" s="71"/>
      <c r="N16" s="71"/>
      <c r="O16" s="1"/>
    </row>
    <row r="17" spans="8:15" ht="13.5" customHeight="1">
      <c r="H17" s="3" t="s">
        <v>83</v>
      </c>
      <c r="J17" s="3" t="s">
        <v>83</v>
      </c>
      <c r="K17" s="6"/>
      <c r="L17" s="3" t="s">
        <v>83</v>
      </c>
      <c r="M17" s="6"/>
      <c r="N17" s="3" t="s">
        <v>41</v>
      </c>
      <c r="O17" s="1"/>
    </row>
    <row r="18" spans="8:15" ht="12.75" customHeight="1">
      <c r="H18" s="6" t="s">
        <v>63</v>
      </c>
      <c r="J18" s="6" t="s">
        <v>65</v>
      </c>
      <c r="L18" s="6" t="s">
        <v>61</v>
      </c>
      <c r="N18" s="6" t="s">
        <v>88</v>
      </c>
      <c r="O18" s="1"/>
    </row>
    <row r="19" spans="8:15" ht="12.75" customHeight="1">
      <c r="H19" s="6" t="s">
        <v>64</v>
      </c>
      <c r="J19" s="6" t="s">
        <v>69</v>
      </c>
      <c r="L19" s="6" t="s">
        <v>64</v>
      </c>
      <c r="N19" s="6" t="s">
        <v>64</v>
      </c>
      <c r="O19" s="1"/>
    </row>
    <row r="20" spans="8:15" ht="12.75" customHeight="1">
      <c r="H20" s="6" t="s">
        <v>62</v>
      </c>
      <c r="J20" s="6" t="s">
        <v>62</v>
      </c>
      <c r="L20" s="6" t="s">
        <v>66</v>
      </c>
      <c r="N20" s="6" t="s">
        <v>66</v>
      </c>
      <c r="O20" s="1"/>
    </row>
    <row r="21" spans="6:15" ht="12.75" customHeight="1">
      <c r="F21" s="25"/>
      <c r="G21" s="26"/>
      <c r="H21" s="60" t="s">
        <v>130</v>
      </c>
      <c r="I21" s="24"/>
      <c r="J21" s="45" t="s">
        <v>84</v>
      </c>
      <c r="L21" s="60" t="s">
        <v>130</v>
      </c>
      <c r="M21" s="24"/>
      <c r="N21" s="45" t="s">
        <v>84</v>
      </c>
      <c r="O21" s="1"/>
    </row>
    <row r="22" spans="6:15" ht="12.75" customHeight="1">
      <c r="F22" s="5"/>
      <c r="G22" s="5"/>
      <c r="H22" s="6" t="s">
        <v>2</v>
      </c>
      <c r="I22" s="3"/>
      <c r="J22" s="6" t="s">
        <v>2</v>
      </c>
      <c r="L22" s="6" t="s">
        <v>2</v>
      </c>
      <c r="N22" s="6" t="s">
        <v>2</v>
      </c>
      <c r="O22" s="1"/>
    </row>
    <row r="23" spans="8:15" ht="12.75" customHeight="1">
      <c r="H23" s="52"/>
      <c r="I23" s="52"/>
      <c r="J23" s="52"/>
      <c r="K23" s="52"/>
      <c r="L23" s="52"/>
      <c r="O23" s="1"/>
    </row>
    <row r="24" spans="1:15" ht="12.75" customHeight="1" thickBot="1">
      <c r="A24" s="8"/>
      <c r="C24" s="2" t="s">
        <v>23</v>
      </c>
      <c r="H24" s="53">
        <v>24979</v>
      </c>
      <c r="I24" s="54"/>
      <c r="J24" s="55">
        <v>24831</v>
      </c>
      <c r="K24" s="54"/>
      <c r="L24" s="53">
        <v>85532</v>
      </c>
      <c r="M24" s="54"/>
      <c r="N24" s="55">
        <v>89007</v>
      </c>
      <c r="O24" s="1"/>
    </row>
    <row r="25" spans="8:15" ht="12.75" customHeight="1" thickTop="1">
      <c r="H25" s="9"/>
      <c r="I25" s="9"/>
      <c r="J25" s="9"/>
      <c r="K25" s="9"/>
      <c r="L25" s="9"/>
      <c r="M25" s="9"/>
      <c r="N25" s="9"/>
      <c r="O25" s="1"/>
    </row>
    <row r="26" spans="3:15" ht="12.75" customHeight="1" thickBot="1">
      <c r="C26" s="2" t="s">
        <v>16</v>
      </c>
      <c r="H26" s="27">
        <v>0</v>
      </c>
      <c r="I26" s="9"/>
      <c r="J26" s="28">
        <v>20</v>
      </c>
      <c r="K26" s="9"/>
      <c r="L26" s="27">
        <v>26</v>
      </c>
      <c r="M26" s="9"/>
      <c r="N26" s="28">
        <v>11</v>
      </c>
      <c r="O26" s="1"/>
    </row>
    <row r="27" spans="8:15" ht="12.75" customHeight="1" thickTop="1">
      <c r="H27" s="21"/>
      <c r="I27" s="9"/>
      <c r="J27" s="29"/>
      <c r="K27" s="9"/>
      <c r="L27" s="21"/>
      <c r="M27" s="9"/>
      <c r="N27" s="29"/>
      <c r="O27" s="1"/>
    </row>
    <row r="28" spans="3:15" ht="12.75" customHeight="1" thickBot="1">
      <c r="C28" s="2" t="s">
        <v>31</v>
      </c>
      <c r="H28" s="27">
        <v>223</v>
      </c>
      <c r="I28" s="9"/>
      <c r="J28" s="28">
        <v>-113</v>
      </c>
      <c r="K28" s="9"/>
      <c r="L28" s="27">
        <v>1271</v>
      </c>
      <c r="M28" s="9"/>
      <c r="N28" s="28">
        <v>917</v>
      </c>
      <c r="O28" s="1"/>
    </row>
    <row r="29" spans="8:15" ht="12.75" customHeight="1" thickTop="1">
      <c r="H29" s="9"/>
      <c r="I29" s="9"/>
      <c r="J29" s="9"/>
      <c r="K29" s="9"/>
      <c r="L29" s="9"/>
      <c r="M29" s="9"/>
      <c r="N29" s="9"/>
      <c r="O29" s="1"/>
    </row>
    <row r="30" spans="3:15" ht="12.75" customHeight="1">
      <c r="C30" s="2" t="s">
        <v>24</v>
      </c>
      <c r="H30" s="9"/>
      <c r="I30" s="9"/>
      <c r="J30" s="9"/>
      <c r="K30" s="9"/>
      <c r="L30" s="9"/>
      <c r="M30" s="9"/>
      <c r="N30" s="9"/>
      <c r="O30" s="1"/>
    </row>
    <row r="31" spans="3:15" ht="12.75" customHeight="1">
      <c r="C31" s="2" t="s">
        <v>89</v>
      </c>
      <c r="H31" s="9">
        <v>1276</v>
      </c>
      <c r="I31" s="9"/>
      <c r="J31" s="9">
        <v>1316</v>
      </c>
      <c r="K31" s="9"/>
      <c r="L31" s="9">
        <v>13013</v>
      </c>
      <c r="M31" s="9"/>
      <c r="N31" s="9">
        <v>10912</v>
      </c>
      <c r="O31" s="1"/>
    </row>
    <row r="32" spans="8:15" ht="12.75" customHeight="1">
      <c r="H32" s="9"/>
      <c r="I32" s="9"/>
      <c r="J32" s="9"/>
      <c r="K32" s="9"/>
      <c r="L32" s="9"/>
      <c r="M32" s="9"/>
      <c r="N32" s="9"/>
      <c r="O32" s="1"/>
    </row>
    <row r="33" spans="3:15" ht="12.75" customHeight="1">
      <c r="C33" s="2" t="s">
        <v>25</v>
      </c>
      <c r="H33" s="9">
        <v>-398</v>
      </c>
      <c r="I33" s="9"/>
      <c r="J33" s="10">
        <v>-560</v>
      </c>
      <c r="K33" s="9"/>
      <c r="L33" s="9">
        <v>-1590</v>
      </c>
      <c r="M33" s="9"/>
      <c r="N33" s="10">
        <v>-1132</v>
      </c>
      <c r="O33" s="1"/>
    </row>
    <row r="34" spans="8:15" ht="12.75" customHeight="1">
      <c r="H34" s="9"/>
      <c r="I34" s="9"/>
      <c r="J34" s="10"/>
      <c r="K34" s="9"/>
      <c r="L34" s="9"/>
      <c r="M34" s="9"/>
      <c r="N34" s="10"/>
      <c r="O34" s="1"/>
    </row>
    <row r="35" spans="3:15" ht="12.75" customHeight="1">
      <c r="C35" s="2" t="s">
        <v>15</v>
      </c>
      <c r="H35" s="19">
        <v>-911</v>
      </c>
      <c r="I35" s="9"/>
      <c r="J35" s="20">
        <v>348</v>
      </c>
      <c r="K35" s="9"/>
      <c r="L35" s="19">
        <v>-3227</v>
      </c>
      <c r="M35" s="9"/>
      <c r="N35" s="20">
        <v>-3043</v>
      </c>
      <c r="O35" s="1"/>
    </row>
    <row r="36" spans="8:15" ht="12.75" customHeight="1">
      <c r="H36" s="21"/>
      <c r="I36" s="21"/>
      <c r="J36" s="29"/>
      <c r="K36" s="21"/>
      <c r="L36" s="21"/>
      <c r="M36" s="21"/>
      <c r="N36" s="29"/>
      <c r="O36" s="1"/>
    </row>
    <row r="37" spans="3:15" ht="12.75" customHeight="1">
      <c r="C37" s="2" t="s">
        <v>126</v>
      </c>
      <c r="H37" s="9">
        <f>SUM(H31:H35)</f>
        <v>-33</v>
      </c>
      <c r="I37" s="21"/>
      <c r="J37" s="9">
        <f>SUM(J31:J35)</f>
        <v>1104</v>
      </c>
      <c r="K37" s="9"/>
      <c r="L37" s="9">
        <f>SUM(L31:L35)</f>
        <v>8196</v>
      </c>
      <c r="M37" s="21"/>
      <c r="N37" s="9">
        <f>SUM(N31:N35)</f>
        <v>6737</v>
      </c>
      <c r="O37" s="1"/>
    </row>
    <row r="38" spans="8:15" ht="12.75" customHeight="1">
      <c r="H38" s="9"/>
      <c r="I38" s="21"/>
      <c r="J38" s="9"/>
      <c r="K38" s="9"/>
      <c r="L38" s="9"/>
      <c r="M38" s="21"/>
      <c r="N38" s="9"/>
      <c r="O38" s="1"/>
    </row>
    <row r="39" spans="3:15" ht="12.75" customHeight="1">
      <c r="C39" s="2" t="s">
        <v>74</v>
      </c>
      <c r="H39" s="19">
        <v>134</v>
      </c>
      <c r="I39" s="21"/>
      <c r="J39" s="20">
        <v>-83</v>
      </c>
      <c r="K39" s="21"/>
      <c r="L39" s="19">
        <v>-18</v>
      </c>
      <c r="M39" s="21"/>
      <c r="N39" s="20">
        <v>-301</v>
      </c>
      <c r="O39" s="1"/>
    </row>
    <row r="40" spans="8:15" ht="12.75" customHeight="1">
      <c r="H40" s="9"/>
      <c r="I40" s="21"/>
      <c r="J40" s="9"/>
      <c r="K40" s="9"/>
      <c r="L40" s="9"/>
      <c r="M40" s="21"/>
      <c r="N40" s="9"/>
      <c r="O40" s="1"/>
    </row>
    <row r="41" spans="3:15" ht="12.75" customHeight="1">
      <c r="C41" s="2" t="s">
        <v>132</v>
      </c>
      <c r="H41" s="23">
        <f>SUM(H36:H39)</f>
        <v>101</v>
      </c>
      <c r="I41" s="22"/>
      <c r="J41" s="23">
        <f>SUM(J37:J39)</f>
        <v>1021</v>
      </c>
      <c r="L41" s="23">
        <f>SUM(L36:L39)</f>
        <v>8178</v>
      </c>
      <c r="M41" s="22"/>
      <c r="N41" s="23">
        <f>SUM(N37:N39)</f>
        <v>6436</v>
      </c>
      <c r="O41" s="1"/>
    </row>
    <row r="42" spans="8:15" ht="12.75" customHeight="1">
      <c r="H42" s="9"/>
      <c r="I42" s="21"/>
      <c r="J42" s="9"/>
      <c r="K42" s="9"/>
      <c r="L42" s="9"/>
      <c r="M42" s="21"/>
      <c r="N42" s="9"/>
      <c r="O42" s="1"/>
    </row>
    <row r="43" spans="3:15" ht="12.75" customHeight="1">
      <c r="C43" s="2" t="s">
        <v>32</v>
      </c>
      <c r="H43" s="19">
        <v>27</v>
      </c>
      <c r="I43" s="21"/>
      <c r="J43" s="20">
        <v>-500</v>
      </c>
      <c r="K43" s="21"/>
      <c r="L43" s="19">
        <v>-1968</v>
      </c>
      <c r="M43" s="21"/>
      <c r="N43" s="20">
        <v>-1840</v>
      </c>
      <c r="O43" s="1"/>
    </row>
    <row r="44" spans="8:15" ht="12.75" customHeight="1">
      <c r="H44" s="9"/>
      <c r="I44" s="21"/>
      <c r="J44" s="9"/>
      <c r="K44" s="21"/>
      <c r="L44" s="9"/>
      <c r="M44" s="21"/>
      <c r="N44" s="9"/>
      <c r="O44" s="1"/>
    </row>
    <row r="45" spans="3:15" ht="12.75" customHeight="1">
      <c r="C45" s="2" t="s">
        <v>90</v>
      </c>
      <c r="H45" s="9">
        <f>SUM(H40:H43)</f>
        <v>128</v>
      </c>
      <c r="I45" s="21"/>
      <c r="J45" s="10">
        <f>SUM(J41:J43)</f>
        <v>521</v>
      </c>
      <c r="K45" s="21"/>
      <c r="L45" s="9">
        <f>SUM(L40:L43)</f>
        <v>6210</v>
      </c>
      <c r="M45" s="21"/>
      <c r="N45" s="10">
        <f>SUM(N41:N43)</f>
        <v>4596</v>
      </c>
      <c r="O45" s="1"/>
    </row>
    <row r="46" spans="8:15" ht="12.75" customHeight="1">
      <c r="H46" s="9"/>
      <c r="I46" s="21"/>
      <c r="J46" s="9"/>
      <c r="K46" s="21"/>
      <c r="L46" s="9"/>
      <c r="M46" s="21"/>
      <c r="N46" s="9"/>
      <c r="O46" s="1"/>
    </row>
    <row r="47" spans="3:15" ht="12.75" customHeight="1">
      <c r="C47" s="30" t="s">
        <v>13</v>
      </c>
      <c r="H47" s="19">
        <v>34</v>
      </c>
      <c r="I47" s="21"/>
      <c r="J47" s="20">
        <v>-12</v>
      </c>
      <c r="K47" s="21"/>
      <c r="L47" s="19">
        <v>-784</v>
      </c>
      <c r="M47" s="21"/>
      <c r="N47" s="20">
        <v>-578</v>
      </c>
      <c r="O47" s="1"/>
    </row>
    <row r="48" spans="3:15" ht="4.5" customHeight="1">
      <c r="C48" s="31"/>
      <c r="H48" s="21"/>
      <c r="I48" s="21"/>
      <c r="J48" s="29"/>
      <c r="K48" s="21"/>
      <c r="L48" s="21"/>
      <c r="M48" s="21"/>
      <c r="N48" s="29"/>
      <c r="O48" s="1"/>
    </row>
    <row r="49" spans="3:15" ht="12.75" customHeight="1">
      <c r="C49" s="30" t="s">
        <v>91</v>
      </c>
      <c r="H49" s="21">
        <f>SUM(H45:H47)</f>
        <v>162</v>
      </c>
      <c r="I49" s="21"/>
      <c r="J49" s="21">
        <f>SUM(J45:J47)</f>
        <v>509</v>
      </c>
      <c r="K49" s="21"/>
      <c r="L49" s="21">
        <f>SUM(L45:L47)</f>
        <v>5426</v>
      </c>
      <c r="M49" s="21"/>
      <c r="N49" s="21">
        <f>SUM(N45:N47)</f>
        <v>4018</v>
      </c>
      <c r="O49" s="21"/>
    </row>
    <row r="50" spans="3:15" ht="6.75" customHeight="1" thickBot="1">
      <c r="C50" s="30"/>
      <c r="H50" s="27"/>
      <c r="I50" s="21"/>
      <c r="J50" s="28"/>
      <c r="K50" s="21"/>
      <c r="L50" s="27"/>
      <c r="M50" s="21"/>
      <c r="N50" s="28"/>
      <c r="O50" s="1"/>
    </row>
    <row r="51" spans="8:15" ht="12.75" customHeight="1" thickTop="1">
      <c r="H51" s="9"/>
      <c r="I51" s="21"/>
      <c r="J51" s="9"/>
      <c r="K51" s="21"/>
      <c r="L51" s="9"/>
      <c r="M51" s="21"/>
      <c r="N51" s="9"/>
      <c r="O51" s="1"/>
    </row>
    <row r="52" spans="9:15" ht="12.75" customHeight="1">
      <c r="I52" s="22"/>
      <c r="K52" s="22"/>
      <c r="M52" s="22"/>
      <c r="O52" s="1"/>
    </row>
    <row r="53" spans="8:15" ht="12.75" customHeight="1">
      <c r="H53" s="21"/>
      <c r="I53" s="21"/>
      <c r="J53" s="29"/>
      <c r="K53" s="21"/>
      <c r="L53" s="21"/>
      <c r="M53" s="21"/>
      <c r="N53" s="29"/>
      <c r="O53" s="1"/>
    </row>
    <row r="54" spans="8:15" ht="12.75" customHeight="1">
      <c r="H54" s="21"/>
      <c r="I54" s="21"/>
      <c r="J54" s="29"/>
      <c r="K54" s="21"/>
      <c r="L54" s="21"/>
      <c r="M54" s="21"/>
      <c r="N54" s="29"/>
      <c r="O54" s="1"/>
    </row>
    <row r="55" spans="9:13" ht="12.75">
      <c r="I55" s="22"/>
      <c r="K55" s="22"/>
      <c r="M55" s="22"/>
    </row>
    <row r="56" spans="9:13" ht="12.75">
      <c r="I56" s="22"/>
      <c r="K56" s="22"/>
      <c r="M56" s="22"/>
    </row>
    <row r="57" spans="9:14" ht="12.75">
      <c r="I57" s="22"/>
      <c r="K57" s="22"/>
      <c r="M57" s="22"/>
      <c r="N57" s="50"/>
    </row>
    <row r="58" spans="3:14" ht="13.5" thickBot="1">
      <c r="C58" s="2" t="s">
        <v>92</v>
      </c>
      <c r="H58" s="69">
        <v>0.12</v>
      </c>
      <c r="I58" s="22"/>
      <c r="J58" s="65">
        <v>0.53</v>
      </c>
      <c r="K58" s="22"/>
      <c r="L58" s="49">
        <v>4.05</v>
      </c>
      <c r="M58" s="22"/>
      <c r="N58" s="66">
        <v>3.32</v>
      </c>
    </row>
    <row r="59" spans="8:14" ht="13.5" thickTop="1">
      <c r="H59" s="50"/>
      <c r="I59" s="22"/>
      <c r="K59" s="22"/>
      <c r="L59" s="50"/>
      <c r="M59" s="22"/>
      <c r="N59" s="50"/>
    </row>
    <row r="60" spans="3:14" ht="13.5" thickBot="1">
      <c r="C60" s="2" t="s">
        <v>93</v>
      </c>
      <c r="H60" s="69">
        <v>0.12</v>
      </c>
      <c r="I60" s="22"/>
      <c r="J60" s="65">
        <v>0.53</v>
      </c>
      <c r="K60" s="22"/>
      <c r="L60" s="49">
        <v>4.05</v>
      </c>
      <c r="M60" s="22"/>
      <c r="N60" s="66">
        <v>3.32</v>
      </c>
    </row>
    <row r="61" spans="9:13" ht="13.5" thickTop="1">
      <c r="I61" s="22"/>
      <c r="K61" s="22"/>
      <c r="M61" s="22"/>
    </row>
    <row r="62" spans="9:13" ht="70.5" customHeight="1">
      <c r="I62" s="22"/>
      <c r="M62" s="22"/>
    </row>
    <row r="63" spans="3:13" ht="12.75">
      <c r="C63" s="2" t="s">
        <v>134</v>
      </c>
      <c r="I63" s="22"/>
      <c r="M63" s="22"/>
    </row>
    <row r="64" ht="12.75">
      <c r="C64" s="2" t="s">
        <v>133</v>
      </c>
    </row>
    <row r="68" ht="12.75">
      <c r="B68" s="2" t="s">
        <v>95</v>
      </c>
    </row>
    <row r="69" ht="12.75">
      <c r="B69" s="2" t="s">
        <v>94</v>
      </c>
    </row>
  </sheetData>
  <mergeCells count="9">
    <mergeCell ref="A7:O7"/>
    <mergeCell ref="A8:O8"/>
    <mergeCell ref="A9:O9"/>
    <mergeCell ref="A10:O10"/>
    <mergeCell ref="A11:O11"/>
    <mergeCell ref="H16:J16"/>
    <mergeCell ref="L16:N16"/>
    <mergeCell ref="A13:O13"/>
    <mergeCell ref="A12:O12"/>
  </mergeCells>
  <printOptions/>
  <pageMargins left="0.5" right="0" top="0" bottom="0" header="0.5" footer="0.26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3"/>
  <sheetViews>
    <sheetView zoomScale="75" zoomScaleNormal="75" workbookViewId="0" topLeftCell="A18">
      <selection activeCell="C25" sqref="C25"/>
    </sheetView>
  </sheetViews>
  <sheetFormatPr defaultColWidth="9.140625" defaultRowHeight="12.75"/>
  <cols>
    <col min="1" max="1" width="5.421875" style="2" customWidth="1"/>
    <col min="2" max="2" width="27.421875" style="2" customWidth="1"/>
    <col min="3" max="3" width="12.00390625" style="2" customWidth="1"/>
    <col min="4" max="4" width="10.421875" style="2" customWidth="1"/>
    <col min="5" max="5" width="10.00390625" style="2" customWidth="1"/>
    <col min="6" max="6" width="12.57421875" style="2" customWidth="1"/>
    <col min="7" max="7" width="14.8515625" style="2" customWidth="1"/>
    <col min="8" max="8" width="12.421875" style="2" customWidth="1"/>
    <col min="9" max="9" width="9.28125" style="2" customWidth="1"/>
    <col min="10" max="16384" width="9.140625" style="2" customWidth="1"/>
  </cols>
  <sheetData>
    <row r="1" ht="7.5" customHeight="1"/>
    <row r="2" spans="1:9" ht="12.75">
      <c r="A2" s="71" t="s">
        <v>3</v>
      </c>
      <c r="B2" s="71"/>
      <c r="C2" s="71"/>
      <c r="D2" s="71"/>
      <c r="E2" s="71"/>
      <c r="F2" s="71"/>
      <c r="G2" s="71"/>
      <c r="H2" s="71"/>
      <c r="I2" s="71"/>
    </row>
    <row r="3" spans="1:9" ht="12.75">
      <c r="A3" s="72" t="s">
        <v>6</v>
      </c>
      <c r="B3" s="72"/>
      <c r="C3" s="72"/>
      <c r="D3" s="72"/>
      <c r="E3" s="72"/>
      <c r="F3" s="72"/>
      <c r="G3" s="72"/>
      <c r="H3" s="72"/>
      <c r="I3" s="72"/>
    </row>
    <row r="4" spans="1:9" ht="12.75">
      <c r="A4" s="72" t="s">
        <v>7</v>
      </c>
      <c r="B4" s="72"/>
      <c r="C4" s="72"/>
      <c r="D4" s="72"/>
      <c r="E4" s="72"/>
      <c r="F4" s="72"/>
      <c r="G4" s="72"/>
      <c r="H4" s="72"/>
      <c r="I4" s="72"/>
    </row>
    <row r="5" spans="1:9" ht="12.75">
      <c r="A5" s="71" t="s">
        <v>17</v>
      </c>
      <c r="B5" s="71"/>
      <c r="C5" s="71"/>
      <c r="D5" s="71"/>
      <c r="E5" s="71"/>
      <c r="F5" s="71"/>
      <c r="G5" s="71"/>
      <c r="H5" s="71"/>
      <c r="I5" s="71"/>
    </row>
    <row r="6" spans="1:9" ht="12.75">
      <c r="A6" s="71" t="s">
        <v>45</v>
      </c>
      <c r="B6" s="71"/>
      <c r="C6" s="71"/>
      <c r="D6" s="71"/>
      <c r="E6" s="71"/>
      <c r="F6" s="71"/>
      <c r="G6" s="71"/>
      <c r="H6" s="71"/>
      <c r="I6" s="71"/>
    </row>
    <row r="7" spans="1:9" ht="12.75" customHeight="1">
      <c r="A7" s="71" t="s">
        <v>122</v>
      </c>
      <c r="B7" s="71"/>
      <c r="C7" s="71"/>
      <c r="D7" s="71"/>
      <c r="E7" s="71"/>
      <c r="F7" s="71"/>
      <c r="G7" s="71"/>
      <c r="H7" s="71"/>
      <c r="I7" s="71"/>
    </row>
    <row r="10" spans="1:9" ht="7.5" customHeight="1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12.75">
      <c r="A11" s="36"/>
      <c r="B11" s="36"/>
      <c r="C11" s="36"/>
      <c r="D11" s="46"/>
      <c r="E11" s="46"/>
      <c r="F11" s="46"/>
      <c r="G11" s="46"/>
      <c r="H11" s="46"/>
      <c r="I11" s="46"/>
    </row>
    <row r="12" spans="1:9" ht="12.75">
      <c r="A12" s="36"/>
      <c r="B12" s="68" t="s">
        <v>124</v>
      </c>
      <c r="D12" s="71" t="s">
        <v>56</v>
      </c>
      <c r="E12" s="71"/>
      <c r="F12" s="71"/>
      <c r="G12" s="71"/>
      <c r="H12" s="61" t="s">
        <v>44</v>
      </c>
      <c r="I12" s="22"/>
    </row>
    <row r="13" spans="1:2" ht="12" customHeight="1">
      <c r="A13" s="36"/>
      <c r="B13" s="68" t="s">
        <v>83</v>
      </c>
    </row>
    <row r="14" spans="1:9" ht="12.75">
      <c r="A14" s="36"/>
      <c r="B14" s="36"/>
      <c r="C14" s="5"/>
      <c r="D14" s="5"/>
      <c r="E14" s="5"/>
      <c r="F14" s="51" t="s">
        <v>53</v>
      </c>
      <c r="H14" s="5"/>
      <c r="I14" s="5"/>
    </row>
    <row r="15" spans="1:9" ht="12.75">
      <c r="A15" s="36"/>
      <c r="B15" s="36"/>
      <c r="C15" s="51" t="s">
        <v>20</v>
      </c>
      <c r="D15" s="51" t="s">
        <v>20</v>
      </c>
      <c r="E15" s="51" t="s">
        <v>43</v>
      </c>
      <c r="F15" s="51" t="s">
        <v>54</v>
      </c>
      <c r="G15" s="51" t="s">
        <v>110</v>
      </c>
      <c r="H15" s="51" t="s">
        <v>55</v>
      </c>
      <c r="I15" s="51"/>
    </row>
    <row r="16" spans="1:9" ht="12.75">
      <c r="A16" s="36"/>
      <c r="B16" s="36"/>
      <c r="C16" s="51" t="s">
        <v>43</v>
      </c>
      <c r="D16" s="51" t="s">
        <v>51</v>
      </c>
      <c r="E16" s="51" t="s">
        <v>52</v>
      </c>
      <c r="F16" s="51" t="s">
        <v>52</v>
      </c>
      <c r="G16" s="51" t="s">
        <v>113</v>
      </c>
      <c r="H16" s="51" t="s">
        <v>42</v>
      </c>
      <c r="I16" s="51" t="s">
        <v>21</v>
      </c>
    </row>
    <row r="17" spans="1:10" ht="12.75">
      <c r="A17" s="36"/>
      <c r="B17" s="36"/>
      <c r="C17" s="45" t="s">
        <v>79</v>
      </c>
      <c r="D17" s="45" t="s">
        <v>79</v>
      </c>
      <c r="E17" s="45" t="s">
        <v>79</v>
      </c>
      <c r="F17" s="45" t="s">
        <v>79</v>
      </c>
      <c r="G17" s="45" t="s">
        <v>79</v>
      </c>
      <c r="H17" s="45" t="s">
        <v>79</v>
      </c>
      <c r="I17" s="45" t="s">
        <v>79</v>
      </c>
      <c r="J17" s="8"/>
    </row>
    <row r="18" spans="1:2" ht="15" customHeight="1">
      <c r="A18" s="36"/>
      <c r="B18" s="36"/>
    </row>
    <row r="19" spans="1:9" ht="12.75">
      <c r="A19" s="36"/>
      <c r="B19" s="38" t="s">
        <v>96</v>
      </c>
      <c r="C19" s="41">
        <v>61091</v>
      </c>
      <c r="D19" s="41">
        <v>10268</v>
      </c>
      <c r="E19" s="41">
        <v>892</v>
      </c>
      <c r="F19" s="41">
        <v>456</v>
      </c>
      <c r="G19" s="41">
        <v>23</v>
      </c>
      <c r="H19" s="41">
        <v>15735</v>
      </c>
      <c r="I19" s="41">
        <f>SUM(C19:H19)</f>
        <v>88465</v>
      </c>
    </row>
    <row r="20" spans="1:9" ht="9" customHeight="1">
      <c r="A20" s="36"/>
      <c r="B20" s="38"/>
      <c r="C20" s="41"/>
      <c r="D20" s="41"/>
      <c r="E20" s="41"/>
      <c r="F20" s="41"/>
      <c r="G20" s="41"/>
      <c r="H20" s="41"/>
      <c r="I20" s="41"/>
    </row>
    <row r="21" spans="1:2" ht="13.5" customHeight="1">
      <c r="A21" s="36"/>
      <c r="B21" s="38" t="s">
        <v>97</v>
      </c>
    </row>
    <row r="22" spans="1:9" ht="14.25" customHeight="1">
      <c r="A22" s="36"/>
      <c r="B22" s="2" t="s">
        <v>111</v>
      </c>
      <c r="C22" s="41">
        <v>6109</v>
      </c>
      <c r="D22" s="41">
        <v>1833</v>
      </c>
      <c r="E22" s="41">
        <v>0</v>
      </c>
      <c r="F22" s="41">
        <v>0</v>
      </c>
      <c r="G22" s="41">
        <v>0</v>
      </c>
      <c r="H22" s="41">
        <v>0</v>
      </c>
      <c r="I22" s="41">
        <f>SUM(C22:H22)</f>
        <v>7942</v>
      </c>
    </row>
    <row r="23" spans="1:9" ht="9" customHeight="1">
      <c r="A23" s="36"/>
      <c r="C23" s="41"/>
      <c r="D23" s="41"/>
      <c r="E23" s="41"/>
      <c r="F23" s="41"/>
      <c r="G23" s="41"/>
      <c r="H23" s="41"/>
      <c r="I23" s="41"/>
    </row>
    <row r="24" spans="1:9" ht="12.75">
      <c r="A24" s="36"/>
      <c r="B24" s="2" t="s">
        <v>80</v>
      </c>
      <c r="C24" s="41">
        <v>0</v>
      </c>
      <c r="D24" s="41">
        <v>-162</v>
      </c>
      <c r="E24" s="41">
        <v>0</v>
      </c>
      <c r="F24" s="41">
        <v>0</v>
      </c>
      <c r="G24" s="41">
        <v>0</v>
      </c>
      <c r="H24" s="41">
        <v>0</v>
      </c>
      <c r="I24" s="41">
        <f>SUM(C24:H24)</f>
        <v>-162</v>
      </c>
    </row>
    <row r="25" spans="1:9" ht="7.5" customHeight="1">
      <c r="A25" s="36"/>
      <c r="C25" s="41"/>
      <c r="D25" s="41"/>
      <c r="E25" s="41"/>
      <c r="F25" s="41"/>
      <c r="G25" s="41"/>
      <c r="H25" s="41"/>
      <c r="I25" s="41"/>
    </row>
    <row r="26" spans="1:9" ht="13.5" customHeight="1">
      <c r="A26" s="36"/>
      <c r="B26" s="2" t="s">
        <v>127</v>
      </c>
      <c r="C26" s="41">
        <v>0</v>
      </c>
      <c r="D26" s="41">
        <v>0</v>
      </c>
      <c r="E26" s="41">
        <v>163</v>
      </c>
      <c r="F26" s="41">
        <v>0</v>
      </c>
      <c r="G26" s="41">
        <v>0</v>
      </c>
      <c r="H26" s="41">
        <v>0</v>
      </c>
      <c r="I26" s="41">
        <f>SUM(C26:H26)</f>
        <v>163</v>
      </c>
    </row>
    <row r="27" spans="1:9" ht="7.5" customHeight="1">
      <c r="A27" s="36"/>
      <c r="C27" s="41"/>
      <c r="D27" s="41"/>
      <c r="E27" s="41"/>
      <c r="F27" s="41"/>
      <c r="G27" s="41"/>
      <c r="H27" s="41"/>
      <c r="I27" s="41"/>
    </row>
    <row r="28" spans="1:9" ht="12.75">
      <c r="A28" s="36"/>
      <c r="B28" s="2" t="s">
        <v>81</v>
      </c>
      <c r="C28" s="41">
        <v>0</v>
      </c>
      <c r="D28" s="41">
        <v>0</v>
      </c>
      <c r="E28" s="41">
        <v>0</v>
      </c>
      <c r="F28" s="41">
        <v>-160</v>
      </c>
      <c r="G28" s="41">
        <v>0</v>
      </c>
      <c r="H28" s="41">
        <v>0</v>
      </c>
      <c r="I28" s="41">
        <f>SUM(C28:H28)</f>
        <v>-160</v>
      </c>
    </row>
    <row r="29" spans="1:9" ht="7.5" customHeight="1">
      <c r="A29" s="36"/>
      <c r="C29" s="41"/>
      <c r="D29" s="41"/>
      <c r="E29" s="41"/>
      <c r="F29" s="41"/>
      <c r="G29" s="41"/>
      <c r="H29" s="41"/>
      <c r="I29" s="41"/>
    </row>
    <row r="30" spans="1:9" ht="12.75">
      <c r="A30" s="36"/>
      <c r="B30" s="2" t="s">
        <v>119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-2419</v>
      </c>
      <c r="I30" s="41">
        <f>SUM(C30:H30)</f>
        <v>-2419</v>
      </c>
    </row>
    <row r="31" spans="1:9" ht="7.5" customHeight="1">
      <c r="A31" s="36"/>
      <c r="C31" s="41"/>
      <c r="D31" s="41"/>
      <c r="E31" s="41"/>
      <c r="F31" s="41"/>
      <c r="G31" s="41"/>
      <c r="H31" s="41"/>
      <c r="I31" s="41"/>
    </row>
    <row r="32" spans="2:9" ht="12.75">
      <c r="B32" s="2" t="s">
        <v>135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f>'Income Statement'!L49</f>
        <v>5426</v>
      </c>
      <c r="I32" s="41">
        <f>SUM(C32:H32)</f>
        <v>5426</v>
      </c>
    </row>
    <row r="33" spans="3:9" ht="7.5" customHeight="1">
      <c r="C33" s="41"/>
      <c r="D33" s="41"/>
      <c r="E33" s="41"/>
      <c r="F33" s="41"/>
      <c r="G33" s="41"/>
      <c r="H33" s="41"/>
      <c r="I33" s="41"/>
    </row>
    <row r="34" spans="2:9" ht="13.5" thickBot="1">
      <c r="B34" s="2" t="s">
        <v>124</v>
      </c>
      <c r="C34" s="48">
        <f aca="true" t="shared" si="0" ref="C34:H34">SUM(C19:C33)</f>
        <v>67200</v>
      </c>
      <c r="D34" s="48">
        <f t="shared" si="0"/>
        <v>11939</v>
      </c>
      <c r="E34" s="48">
        <f t="shared" si="0"/>
        <v>1055</v>
      </c>
      <c r="F34" s="48">
        <f t="shared" si="0"/>
        <v>296</v>
      </c>
      <c r="G34" s="48">
        <f t="shared" si="0"/>
        <v>23</v>
      </c>
      <c r="H34" s="48">
        <f t="shared" si="0"/>
        <v>18742</v>
      </c>
      <c r="I34" s="48">
        <f>SUM(C34:H34)</f>
        <v>99255</v>
      </c>
    </row>
    <row r="35" ht="9.75" customHeight="1" thickTop="1"/>
    <row r="36" ht="9" customHeight="1"/>
    <row r="37" spans="2:9" ht="14.25" customHeight="1">
      <c r="B37" s="22"/>
      <c r="C37" s="21"/>
      <c r="D37" s="21"/>
      <c r="E37" s="21"/>
      <c r="F37" s="21"/>
      <c r="G37" s="21"/>
      <c r="H37" s="21"/>
      <c r="I37" s="40"/>
    </row>
    <row r="38" spans="2:9" ht="14.25" customHeight="1">
      <c r="B38" s="38"/>
      <c r="C38" s="21"/>
      <c r="D38" s="21"/>
      <c r="E38" s="21"/>
      <c r="F38" s="21"/>
      <c r="G38" s="21"/>
      <c r="H38" s="21"/>
      <c r="I38" s="40"/>
    </row>
    <row r="39" spans="2:9" ht="14.25" customHeight="1">
      <c r="B39" s="68" t="s">
        <v>123</v>
      </c>
      <c r="D39" s="71" t="s">
        <v>56</v>
      </c>
      <c r="E39" s="71"/>
      <c r="F39" s="71"/>
      <c r="G39" s="71"/>
      <c r="H39" s="61" t="s">
        <v>44</v>
      </c>
      <c r="I39" s="22"/>
    </row>
    <row r="40" ht="14.25" customHeight="1">
      <c r="B40" s="5" t="s">
        <v>41</v>
      </c>
    </row>
    <row r="41" spans="2:9" ht="14.25" customHeight="1">
      <c r="B41" s="36"/>
      <c r="C41" s="5"/>
      <c r="D41" s="5"/>
      <c r="E41" s="5"/>
      <c r="F41" s="51" t="s">
        <v>53</v>
      </c>
      <c r="G41" s="51"/>
      <c r="H41" s="5"/>
      <c r="I41" s="5"/>
    </row>
    <row r="42" spans="2:9" ht="14.25" customHeight="1">
      <c r="B42" s="36"/>
      <c r="C42" s="51" t="s">
        <v>20</v>
      </c>
      <c r="D42" s="51" t="s">
        <v>20</v>
      </c>
      <c r="E42" s="51" t="s">
        <v>43</v>
      </c>
      <c r="F42" s="51" t="s">
        <v>54</v>
      </c>
      <c r="G42" s="51" t="s">
        <v>110</v>
      </c>
      <c r="H42" s="51" t="s">
        <v>55</v>
      </c>
      <c r="I42" s="51"/>
    </row>
    <row r="43" spans="2:9" ht="14.25" customHeight="1">
      <c r="B43" s="36"/>
      <c r="C43" s="51" t="s">
        <v>43</v>
      </c>
      <c r="D43" s="51" t="s">
        <v>51</v>
      </c>
      <c r="E43" s="51" t="s">
        <v>52</v>
      </c>
      <c r="F43" s="51" t="s">
        <v>52</v>
      </c>
      <c r="G43" s="51" t="s">
        <v>113</v>
      </c>
      <c r="H43" s="51" t="s">
        <v>42</v>
      </c>
      <c r="I43" s="51" t="s">
        <v>21</v>
      </c>
    </row>
    <row r="44" spans="2:9" ht="14.25" customHeight="1">
      <c r="B44" s="36"/>
      <c r="C44" s="45" t="s">
        <v>79</v>
      </c>
      <c r="D44" s="45" t="s">
        <v>79</v>
      </c>
      <c r="E44" s="45" t="s">
        <v>79</v>
      </c>
      <c r="F44" s="45" t="s">
        <v>79</v>
      </c>
      <c r="G44" s="45" t="s">
        <v>79</v>
      </c>
      <c r="H44" s="45" t="s">
        <v>79</v>
      </c>
      <c r="I44" s="45" t="s">
        <v>79</v>
      </c>
    </row>
    <row r="45" ht="14.25" customHeight="1">
      <c r="B45" s="36"/>
    </row>
    <row r="46" spans="2:9" ht="14.25" customHeight="1">
      <c r="B46" s="38" t="s">
        <v>98</v>
      </c>
      <c r="C46" s="41">
        <v>60312</v>
      </c>
      <c r="D46" s="41">
        <v>10122</v>
      </c>
      <c r="E46" s="41">
        <v>892</v>
      </c>
      <c r="F46" s="41">
        <v>26</v>
      </c>
      <c r="G46" s="41">
        <v>23</v>
      </c>
      <c r="H46" s="41">
        <v>14130</v>
      </c>
      <c r="I46" s="41">
        <f>SUM(C46:H46)</f>
        <v>85505</v>
      </c>
    </row>
    <row r="47" spans="3:9" ht="9" customHeight="1">
      <c r="C47" s="41"/>
      <c r="D47" s="41"/>
      <c r="E47" s="41"/>
      <c r="F47" s="41"/>
      <c r="G47" s="41"/>
      <c r="H47" s="41"/>
      <c r="I47" s="41"/>
    </row>
    <row r="48" spans="2:9" ht="11.25" customHeight="1">
      <c r="B48" s="2" t="s">
        <v>118</v>
      </c>
      <c r="C48" s="41">
        <v>779</v>
      </c>
      <c r="D48" s="41">
        <v>265</v>
      </c>
      <c r="E48" s="41">
        <v>0</v>
      </c>
      <c r="F48" s="41">
        <v>0</v>
      </c>
      <c r="G48" s="41">
        <v>0</v>
      </c>
      <c r="H48" s="41">
        <v>0</v>
      </c>
      <c r="I48" s="41">
        <f>SUM(C48:H48)</f>
        <v>1044</v>
      </c>
    </row>
    <row r="49" spans="3:9" ht="9" customHeight="1">
      <c r="C49" s="41"/>
      <c r="D49" s="41"/>
      <c r="E49" s="41"/>
      <c r="F49" s="41"/>
      <c r="G49" s="41"/>
      <c r="H49" s="41"/>
      <c r="I49" s="41"/>
    </row>
    <row r="50" spans="2:9" ht="12.75" customHeight="1">
      <c r="B50" s="2" t="s">
        <v>80</v>
      </c>
      <c r="C50" s="41">
        <v>0</v>
      </c>
      <c r="D50" s="41">
        <v>-119</v>
      </c>
      <c r="E50" s="41">
        <v>0</v>
      </c>
      <c r="F50" s="41">
        <v>0</v>
      </c>
      <c r="G50" s="41">
        <v>0</v>
      </c>
      <c r="H50" s="41">
        <v>0</v>
      </c>
      <c r="I50" s="41">
        <f>SUM(C50:H50)</f>
        <v>-119</v>
      </c>
    </row>
    <row r="51" spans="3:9" ht="9" customHeight="1">
      <c r="C51" s="41"/>
      <c r="D51" s="41"/>
      <c r="E51" s="41"/>
      <c r="F51" s="41"/>
      <c r="G51" s="41"/>
      <c r="H51" s="41"/>
      <c r="I51" s="41"/>
    </row>
    <row r="52" spans="2:9" ht="12.75" customHeight="1">
      <c r="B52" s="2" t="s">
        <v>81</v>
      </c>
      <c r="C52" s="41">
        <v>0</v>
      </c>
      <c r="D52" s="41">
        <v>0</v>
      </c>
      <c r="E52" s="41">
        <v>0</v>
      </c>
      <c r="F52" s="41">
        <v>430</v>
      </c>
      <c r="G52" s="41">
        <v>0</v>
      </c>
      <c r="H52" s="41">
        <v>0</v>
      </c>
      <c r="I52" s="41">
        <f>SUM(C52:H52)</f>
        <v>430</v>
      </c>
    </row>
    <row r="53" spans="3:9" ht="10.5" customHeight="1">
      <c r="C53" s="41"/>
      <c r="D53" s="41"/>
      <c r="E53" s="41"/>
      <c r="F53" s="41"/>
      <c r="G53" s="41"/>
      <c r="H53" s="41"/>
      <c r="I53" s="41"/>
    </row>
    <row r="54" spans="2:9" ht="12.75" customHeight="1">
      <c r="B54" s="2" t="s">
        <v>119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-2427</v>
      </c>
      <c r="I54" s="41">
        <f>SUM(C54:H54)</f>
        <v>-2427</v>
      </c>
    </row>
    <row r="55" spans="3:9" ht="9.75" customHeight="1">
      <c r="C55" s="41"/>
      <c r="D55" s="41"/>
      <c r="E55" s="41"/>
      <c r="F55" s="41"/>
      <c r="G55" s="41"/>
      <c r="H55" s="41"/>
      <c r="I55" s="41"/>
    </row>
    <row r="56" spans="2:9" ht="12.75" customHeight="1">
      <c r="B56" s="2" t="s">
        <v>135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4018</v>
      </c>
      <c r="I56" s="41">
        <f>SUM(C56:H56)</f>
        <v>4018</v>
      </c>
    </row>
    <row r="57" spans="3:9" ht="12.75" customHeight="1">
      <c r="C57" s="41"/>
      <c r="D57" s="41"/>
      <c r="E57" s="41"/>
      <c r="F57" s="41"/>
      <c r="G57" s="41"/>
      <c r="H57" s="41"/>
      <c r="I57" s="41"/>
    </row>
    <row r="58" spans="2:9" ht="12.75" customHeight="1">
      <c r="B58" s="2" t="s">
        <v>127</v>
      </c>
      <c r="C58" s="41"/>
      <c r="D58" s="41"/>
      <c r="E58" s="41"/>
      <c r="F58" s="41"/>
      <c r="G58" s="41"/>
      <c r="H58" s="41"/>
      <c r="I58" s="41"/>
    </row>
    <row r="59" spans="2:9" ht="12.75" customHeight="1">
      <c r="B59" s="8" t="s">
        <v>129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14</v>
      </c>
      <c r="I59" s="41">
        <f>SUM(C59:H59)</f>
        <v>14</v>
      </c>
    </row>
    <row r="60" spans="3:9" ht="9.75" customHeight="1">
      <c r="C60" s="41"/>
      <c r="D60" s="41"/>
      <c r="E60" s="41"/>
      <c r="F60" s="41"/>
      <c r="G60" s="41"/>
      <c r="H60" s="41"/>
      <c r="I60" s="41"/>
    </row>
    <row r="61" spans="2:9" ht="13.5" thickBot="1">
      <c r="B61" s="2" t="s">
        <v>123</v>
      </c>
      <c r="C61" s="48">
        <f aca="true" t="shared" si="1" ref="C61:H61">SUM(C46:C60)</f>
        <v>61091</v>
      </c>
      <c r="D61" s="48">
        <f t="shared" si="1"/>
        <v>10268</v>
      </c>
      <c r="E61" s="48">
        <f t="shared" si="1"/>
        <v>892</v>
      </c>
      <c r="F61" s="48">
        <f t="shared" si="1"/>
        <v>456</v>
      </c>
      <c r="G61" s="48">
        <f t="shared" si="1"/>
        <v>23</v>
      </c>
      <c r="H61" s="48">
        <f t="shared" si="1"/>
        <v>15735</v>
      </c>
      <c r="I61" s="48">
        <f>SUM(C61:H61)</f>
        <v>88465</v>
      </c>
    </row>
    <row r="62" ht="13.5" thickTop="1"/>
    <row r="63" spans="2:9" ht="12.75">
      <c r="B63" s="22"/>
      <c r="C63" s="22"/>
      <c r="D63" s="22"/>
      <c r="E63" s="22"/>
      <c r="F63" s="22"/>
      <c r="G63" s="22"/>
      <c r="H63" s="22"/>
      <c r="I63" s="22"/>
    </row>
    <row r="64" spans="2:9" ht="12.75">
      <c r="B64" s="22"/>
      <c r="C64" s="22"/>
      <c r="D64" s="22"/>
      <c r="E64" s="22"/>
      <c r="F64" s="22"/>
      <c r="G64" s="22"/>
      <c r="H64" s="22"/>
      <c r="I64" s="22"/>
    </row>
    <row r="72" ht="12.75">
      <c r="B72" s="2" t="s">
        <v>99</v>
      </c>
    </row>
    <row r="73" ht="12.75">
      <c r="B73" s="2" t="s">
        <v>94</v>
      </c>
    </row>
  </sheetData>
  <mergeCells count="8">
    <mergeCell ref="A2:I2"/>
    <mergeCell ref="A3:I3"/>
    <mergeCell ref="A4:I4"/>
    <mergeCell ref="A5:I5"/>
    <mergeCell ref="D12:G12"/>
    <mergeCell ref="D39:G39"/>
    <mergeCell ref="A6:I6"/>
    <mergeCell ref="A7:I7"/>
  </mergeCells>
  <printOptions/>
  <pageMargins left="0.35" right="0.22" top="0.57" bottom="0.47" header="0.59" footer="0.5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zoomScale="75" zoomScaleNormal="75" workbookViewId="0" topLeftCell="A19">
      <selection activeCell="K23" sqref="K23"/>
    </sheetView>
  </sheetViews>
  <sheetFormatPr defaultColWidth="9.140625" defaultRowHeight="12.75"/>
  <cols>
    <col min="1" max="1" width="2.28125" style="2" customWidth="1"/>
    <col min="2" max="2" width="1.421875" style="2" customWidth="1"/>
    <col min="3" max="3" width="3.140625" style="2" customWidth="1"/>
    <col min="4" max="4" width="9.140625" style="2" customWidth="1"/>
    <col min="5" max="5" width="7.421875" style="2" customWidth="1"/>
    <col min="6" max="8" width="4.28125" style="2" customWidth="1"/>
    <col min="9" max="9" width="31.7109375" style="2" customWidth="1"/>
    <col min="10" max="10" width="2.57421875" style="2" hidden="1" customWidth="1"/>
    <col min="11" max="11" width="11.7109375" style="2" customWidth="1"/>
    <col min="12" max="12" width="6.140625" style="2" customWidth="1"/>
    <col min="13" max="13" width="11.00390625" style="2" customWidth="1"/>
    <col min="14" max="14" width="2.421875" style="0" customWidth="1"/>
  </cols>
  <sheetData>
    <row r="1" ht="12.75" customHeight="1">
      <c r="M1" s="1"/>
    </row>
    <row r="2" spans="1:13" ht="12.75" customHeight="1">
      <c r="A2" s="71" t="s">
        <v>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 customHeight="1">
      <c r="A3" s="72" t="s">
        <v>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2.75" customHeight="1">
      <c r="A4" s="72" t="s">
        <v>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2.75" customHeight="1">
      <c r="A5" s="71" t="s">
        <v>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2.75" customHeight="1">
      <c r="A6" s="71" t="s">
        <v>73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2.75" customHeight="1">
      <c r="A7" s="71" t="s">
        <v>122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12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1"/>
    </row>
    <row r="9" spans="7:11" ht="12.75" customHeight="1">
      <c r="G9" s="4"/>
      <c r="H9" s="4"/>
      <c r="J9" s="3"/>
      <c r="K9" s="6"/>
    </row>
    <row r="10" spans="7:13" ht="12.75" customHeight="1">
      <c r="G10" s="4"/>
      <c r="H10" s="4"/>
      <c r="J10" s="3"/>
      <c r="K10" s="6" t="s">
        <v>83</v>
      </c>
      <c r="L10" s="6"/>
      <c r="M10" s="6" t="s">
        <v>41</v>
      </c>
    </row>
    <row r="11" spans="7:13" ht="12.75" customHeight="1">
      <c r="G11" s="4"/>
      <c r="H11" s="4"/>
      <c r="J11" s="3"/>
      <c r="K11" s="63" t="s">
        <v>114</v>
      </c>
      <c r="L11" s="52"/>
      <c r="M11" s="63" t="s">
        <v>114</v>
      </c>
    </row>
    <row r="12" spans="7:13" ht="12.75" customHeight="1">
      <c r="G12" s="4"/>
      <c r="H12" s="4"/>
      <c r="I12" s="6"/>
      <c r="J12" s="3"/>
      <c r="K12" s="64" t="s">
        <v>115</v>
      </c>
      <c r="L12" s="52"/>
      <c r="M12" s="64" t="s">
        <v>65</v>
      </c>
    </row>
    <row r="13" spans="7:13" ht="12.75" customHeight="1">
      <c r="G13" s="4"/>
      <c r="H13" s="4"/>
      <c r="I13" s="6"/>
      <c r="J13" s="3"/>
      <c r="K13" s="64" t="s">
        <v>62</v>
      </c>
      <c r="L13" s="52"/>
      <c r="M13" s="64" t="s">
        <v>62</v>
      </c>
    </row>
    <row r="14" spans="7:13" ht="12.75" customHeight="1">
      <c r="G14" s="4"/>
      <c r="H14" s="4"/>
      <c r="I14" s="6"/>
      <c r="J14" s="3"/>
      <c r="K14" s="62" t="s">
        <v>130</v>
      </c>
      <c r="L14" s="6"/>
      <c r="M14" s="62" t="s">
        <v>84</v>
      </c>
    </row>
    <row r="15" spans="7:13" ht="12.75" customHeight="1">
      <c r="G15" s="4"/>
      <c r="H15" s="4"/>
      <c r="I15" s="6"/>
      <c r="J15" s="3"/>
      <c r="K15" s="7"/>
      <c r="M15" s="8"/>
    </row>
    <row r="16" spans="7:13" ht="12.75" customHeight="1">
      <c r="G16" s="4"/>
      <c r="H16" s="4"/>
      <c r="J16" s="3"/>
      <c r="K16" s="3" t="s">
        <v>2</v>
      </c>
      <c r="M16" s="3" t="s">
        <v>2</v>
      </c>
    </row>
    <row r="17" ht="12.75" customHeight="1">
      <c r="M17" s="1"/>
    </row>
    <row r="18" spans="1:13" ht="12.75" customHeight="1">
      <c r="A18" s="36" t="s">
        <v>50</v>
      </c>
      <c r="B18" s="36"/>
      <c r="C18" s="36"/>
      <c r="D18" s="36"/>
      <c r="E18" s="36"/>
      <c r="F18" s="36"/>
      <c r="G18" s="36"/>
      <c r="H18" s="36"/>
      <c r="K18" s="21"/>
      <c r="L18" s="22"/>
      <c r="M18" s="1"/>
    </row>
    <row r="19" spans="2:13" ht="12.75" customHeight="1">
      <c r="B19" s="36"/>
      <c r="C19" s="36"/>
      <c r="D19" s="36"/>
      <c r="E19" s="36"/>
      <c r="F19" s="36"/>
      <c r="G19" s="36"/>
      <c r="H19" s="36"/>
      <c r="I19" s="36"/>
      <c r="K19" s="21"/>
      <c r="L19" s="22"/>
      <c r="M19" s="1"/>
    </row>
    <row r="20" spans="1:13" ht="12.75" customHeight="1">
      <c r="A20" s="38" t="s">
        <v>100</v>
      </c>
      <c r="B20" s="38"/>
      <c r="C20" s="38"/>
      <c r="D20" s="38"/>
      <c r="E20" s="38"/>
      <c r="F20" s="38"/>
      <c r="G20" s="38"/>
      <c r="K20" s="21">
        <f>'Income Statement'!L41</f>
        <v>8178</v>
      </c>
      <c r="L20" s="22"/>
      <c r="M20" s="41">
        <v>6436</v>
      </c>
    </row>
    <row r="21" spans="2:13" ht="12.75" customHeight="1">
      <c r="B21" s="8"/>
      <c r="C21" s="38"/>
      <c r="D21" s="38"/>
      <c r="E21" s="38"/>
      <c r="F21" s="38"/>
      <c r="G21" s="38"/>
      <c r="H21" s="38"/>
      <c r="I21" s="38"/>
      <c r="K21" s="21"/>
      <c r="L21" s="22"/>
      <c r="M21" s="41"/>
    </row>
    <row r="22" spans="1:13" ht="12.75" customHeight="1">
      <c r="A22" s="38" t="s">
        <v>70</v>
      </c>
      <c r="B22" s="38"/>
      <c r="C22" s="38"/>
      <c r="D22" s="38"/>
      <c r="E22" s="38"/>
      <c r="F22" s="38"/>
      <c r="G22" s="38"/>
      <c r="K22" s="21">
        <v>4239</v>
      </c>
      <c r="L22" s="22"/>
      <c r="M22" s="41">
        <v>4036</v>
      </c>
    </row>
    <row r="23" spans="1:13" ht="4.5" customHeight="1">
      <c r="A23" s="38"/>
      <c r="B23" s="38"/>
      <c r="C23" s="38"/>
      <c r="D23" s="38"/>
      <c r="E23" s="38"/>
      <c r="F23" s="38"/>
      <c r="G23" s="38"/>
      <c r="K23" s="19"/>
      <c r="L23" s="22"/>
      <c r="M23" s="42"/>
    </row>
    <row r="24" spans="1:13" ht="4.5" customHeight="1">
      <c r="A24" s="38"/>
      <c r="B24" s="38"/>
      <c r="C24" s="38"/>
      <c r="D24" s="38"/>
      <c r="E24" s="38"/>
      <c r="F24" s="38"/>
      <c r="G24" s="38"/>
      <c r="K24" s="21"/>
      <c r="L24" s="22"/>
      <c r="M24" s="41"/>
    </row>
    <row r="25" spans="1:13" ht="12.75" customHeight="1">
      <c r="A25" s="38" t="s">
        <v>101</v>
      </c>
      <c r="C25" s="38"/>
      <c r="D25" s="38"/>
      <c r="E25" s="38"/>
      <c r="F25" s="38"/>
      <c r="G25" s="38"/>
      <c r="H25" s="38"/>
      <c r="K25" s="41">
        <f>SUM(K20:K22)</f>
        <v>12417</v>
      </c>
      <c r="L25" s="41"/>
      <c r="M25" s="41">
        <f>SUM(M20:M22)</f>
        <v>10472</v>
      </c>
    </row>
    <row r="26" spans="2:12" ht="12.75" customHeight="1">
      <c r="B26" s="8"/>
      <c r="K26" s="21"/>
      <c r="L26" s="22"/>
    </row>
    <row r="27" spans="1:12" ht="12.75" customHeight="1">
      <c r="A27" s="38" t="s">
        <v>46</v>
      </c>
      <c r="B27" s="38"/>
      <c r="C27" s="38"/>
      <c r="D27" s="38"/>
      <c r="E27" s="38"/>
      <c r="F27" s="38"/>
      <c r="G27" s="38"/>
      <c r="L27" s="22"/>
    </row>
    <row r="28" spans="1:12" ht="4.5" customHeight="1">
      <c r="A28" s="38"/>
      <c r="B28" s="38"/>
      <c r="C28" s="38"/>
      <c r="D28" s="38"/>
      <c r="E28" s="38"/>
      <c r="F28" s="38"/>
      <c r="G28" s="38"/>
      <c r="K28" s="21"/>
      <c r="L28" s="22"/>
    </row>
    <row r="29" spans="2:13" ht="12.75" customHeight="1">
      <c r="B29" s="38" t="s">
        <v>60</v>
      </c>
      <c r="C29" s="38"/>
      <c r="D29" s="38"/>
      <c r="E29" s="38"/>
      <c r="F29" s="38"/>
      <c r="G29" s="38"/>
      <c r="K29" s="21">
        <v>-7598</v>
      </c>
      <c r="L29" s="22"/>
      <c r="M29" s="9">
        <v>1224</v>
      </c>
    </row>
    <row r="30" spans="2:13" ht="4.5" customHeight="1">
      <c r="B30" s="38"/>
      <c r="C30" s="38"/>
      <c r="D30" s="38"/>
      <c r="E30" s="38"/>
      <c r="F30" s="38"/>
      <c r="G30" s="38"/>
      <c r="K30" s="19"/>
      <c r="L30" s="22"/>
      <c r="M30" s="42"/>
    </row>
    <row r="31" spans="1:13" ht="12.75" customHeight="1">
      <c r="A31" s="38" t="s">
        <v>102</v>
      </c>
      <c r="B31" s="38"/>
      <c r="C31" s="38"/>
      <c r="D31" s="38"/>
      <c r="E31" s="38"/>
      <c r="F31" s="38"/>
      <c r="G31" s="38"/>
      <c r="K31" s="21">
        <f>SUM(K25:K29)</f>
        <v>4819</v>
      </c>
      <c r="L31" s="22"/>
      <c r="M31" s="41">
        <f>SUM(M25:M29)</f>
        <v>11696</v>
      </c>
    </row>
    <row r="32" spans="2:13" ht="6.75" customHeight="1">
      <c r="B32" s="38"/>
      <c r="C32" s="38"/>
      <c r="D32" s="38"/>
      <c r="E32" s="38"/>
      <c r="F32" s="38"/>
      <c r="G32" s="38"/>
      <c r="K32" s="21"/>
      <c r="L32" s="22"/>
      <c r="M32" s="41"/>
    </row>
    <row r="33" spans="1:13" ht="0.75" customHeight="1">
      <c r="A33" s="38"/>
      <c r="B33" s="38"/>
      <c r="C33" s="38"/>
      <c r="D33" s="38"/>
      <c r="E33" s="38"/>
      <c r="F33" s="38"/>
      <c r="G33" s="38"/>
      <c r="K33" s="21"/>
      <c r="L33" s="22"/>
      <c r="M33" s="41"/>
    </row>
    <row r="34" spans="2:13" ht="12.75" customHeight="1">
      <c r="B34" s="38" t="s">
        <v>47</v>
      </c>
      <c r="C34" s="38"/>
      <c r="D34" s="38"/>
      <c r="E34" s="38"/>
      <c r="F34" s="38"/>
      <c r="G34" s="38"/>
      <c r="K34" s="21">
        <v>-3160</v>
      </c>
      <c r="L34" s="22"/>
      <c r="M34" s="41">
        <v>-3654</v>
      </c>
    </row>
    <row r="35" spans="2:13" ht="4.5" customHeight="1">
      <c r="B35" s="38"/>
      <c r="C35" s="38"/>
      <c r="D35" s="38"/>
      <c r="E35" s="38"/>
      <c r="F35" s="38"/>
      <c r="G35" s="38"/>
      <c r="K35" s="21"/>
      <c r="L35" s="22"/>
      <c r="M35" s="41"/>
    </row>
    <row r="36" spans="2:13" ht="12.75" customHeight="1">
      <c r="B36" s="38" t="s">
        <v>103</v>
      </c>
      <c r="C36" s="38"/>
      <c r="D36" s="38"/>
      <c r="E36" s="38"/>
      <c r="F36" s="38"/>
      <c r="G36" s="38"/>
      <c r="K36" s="21">
        <v>-1590</v>
      </c>
      <c r="L36" s="22"/>
      <c r="M36" s="41">
        <v>-1132</v>
      </c>
    </row>
    <row r="37" spans="2:13" ht="4.5" customHeight="1">
      <c r="B37" s="8"/>
      <c r="K37" s="19"/>
      <c r="L37" s="22"/>
      <c r="M37" s="42"/>
    </row>
    <row r="38" spans="2:13" ht="4.5" customHeight="1">
      <c r="B38" s="8"/>
      <c r="K38" s="21"/>
      <c r="L38" s="22"/>
      <c r="M38" s="41"/>
    </row>
    <row r="39" spans="2:13" ht="12.75" customHeight="1">
      <c r="B39" s="38" t="s">
        <v>104</v>
      </c>
      <c r="C39" s="38"/>
      <c r="D39" s="38"/>
      <c r="E39" s="38"/>
      <c r="F39" s="38"/>
      <c r="G39" s="38"/>
      <c r="K39" s="21">
        <f>SUM(K31:K36)</f>
        <v>69</v>
      </c>
      <c r="L39" s="22"/>
      <c r="M39" s="41">
        <f>SUM(M31:M36)</f>
        <v>6910</v>
      </c>
    </row>
    <row r="40" spans="11:13" ht="12.75" customHeight="1">
      <c r="K40" s="21"/>
      <c r="L40" s="22"/>
      <c r="M40" s="41"/>
    </row>
    <row r="41" spans="1:13" ht="12.75" customHeight="1">
      <c r="A41" s="36" t="s">
        <v>48</v>
      </c>
      <c r="B41" s="36"/>
      <c r="C41" s="36"/>
      <c r="D41" s="36"/>
      <c r="E41" s="36"/>
      <c r="F41" s="36"/>
      <c r="G41" s="36"/>
      <c r="H41" s="36"/>
      <c r="K41" s="21"/>
      <c r="L41" s="22"/>
      <c r="M41" s="41"/>
    </row>
    <row r="42" spans="11:13" ht="12.75" customHeight="1">
      <c r="K42" s="21"/>
      <c r="L42" s="22"/>
      <c r="M42" s="41"/>
    </row>
    <row r="43" spans="2:13" ht="12.75" customHeight="1">
      <c r="B43" s="38" t="s">
        <v>71</v>
      </c>
      <c r="C43" s="38"/>
      <c r="D43" s="38"/>
      <c r="E43" s="38"/>
      <c r="F43" s="38"/>
      <c r="G43" s="38"/>
      <c r="K43" s="11">
        <v>-207</v>
      </c>
      <c r="L43" s="22"/>
      <c r="M43" s="43">
        <v>-1401</v>
      </c>
    </row>
    <row r="44" spans="2:13" ht="4.5" customHeight="1">
      <c r="B44" s="38"/>
      <c r="C44" s="38"/>
      <c r="D44" s="38"/>
      <c r="E44" s="38"/>
      <c r="F44" s="38"/>
      <c r="G44" s="38"/>
      <c r="K44" s="13"/>
      <c r="L44" s="22"/>
      <c r="M44" s="56"/>
    </row>
    <row r="45" spans="2:13" ht="12.75" customHeight="1">
      <c r="B45" s="38" t="s">
        <v>72</v>
      </c>
      <c r="C45" s="38"/>
      <c r="D45" s="38"/>
      <c r="E45" s="38"/>
      <c r="F45" s="38"/>
      <c r="G45" s="38"/>
      <c r="K45" s="13">
        <v>-5387</v>
      </c>
      <c r="L45" s="22"/>
      <c r="M45" s="56">
        <v>-1132</v>
      </c>
    </row>
    <row r="46" spans="2:13" ht="4.5" customHeight="1">
      <c r="B46" s="38"/>
      <c r="C46" s="38"/>
      <c r="D46" s="38"/>
      <c r="E46" s="38"/>
      <c r="F46" s="38"/>
      <c r="G46" s="38"/>
      <c r="K46" s="15"/>
      <c r="L46" s="22"/>
      <c r="M46" s="44"/>
    </row>
    <row r="47" spans="2:13" ht="12.75" customHeight="1">
      <c r="B47" s="38" t="s">
        <v>105</v>
      </c>
      <c r="C47" s="38"/>
      <c r="D47" s="38"/>
      <c r="E47" s="38"/>
      <c r="F47" s="38"/>
      <c r="G47" s="38"/>
      <c r="K47" s="57">
        <f>SUM(K43:K45)</f>
        <v>-5594</v>
      </c>
      <c r="L47" s="22"/>
      <c r="M47" s="58">
        <f>SUM(M43:M45)</f>
        <v>-2533</v>
      </c>
    </row>
    <row r="48" spans="2:13" ht="12.75" customHeight="1">
      <c r="B48" s="8"/>
      <c r="K48" s="21"/>
      <c r="L48" s="21"/>
      <c r="M48" s="47"/>
    </row>
    <row r="49" spans="1:13" ht="16.5" customHeight="1">
      <c r="A49" s="36" t="s">
        <v>49</v>
      </c>
      <c r="B49" s="36"/>
      <c r="C49" s="36"/>
      <c r="D49" s="36"/>
      <c r="E49" s="36"/>
      <c r="F49" s="36"/>
      <c r="G49" s="36"/>
      <c r="H49" s="36"/>
      <c r="K49" s="21"/>
      <c r="L49" s="21"/>
      <c r="M49" s="41"/>
    </row>
    <row r="50" spans="2:13" ht="12.75" customHeight="1">
      <c r="B50" s="2" t="s">
        <v>106</v>
      </c>
      <c r="K50" s="59">
        <v>7942</v>
      </c>
      <c r="L50" s="22"/>
      <c r="M50" s="43">
        <v>1044</v>
      </c>
    </row>
    <row r="51" spans="2:13" ht="12.75" customHeight="1">
      <c r="B51" s="2" t="s">
        <v>119</v>
      </c>
      <c r="K51" s="67">
        <v>-2860</v>
      </c>
      <c r="L51" s="22"/>
      <c r="M51" s="56">
        <v>-2427</v>
      </c>
    </row>
    <row r="52" spans="2:13" ht="12.75" customHeight="1">
      <c r="B52" s="38" t="s">
        <v>78</v>
      </c>
      <c r="C52" s="38"/>
      <c r="D52" s="38"/>
      <c r="E52" s="38"/>
      <c r="F52" s="38"/>
      <c r="G52" s="38"/>
      <c r="K52" s="13">
        <v>-1300</v>
      </c>
      <c r="L52" s="22"/>
      <c r="M52" s="56">
        <v>1677</v>
      </c>
    </row>
    <row r="53" spans="1:13" ht="12.75" customHeight="1">
      <c r="A53" s="2" t="s">
        <v>77</v>
      </c>
      <c r="B53" s="38" t="s">
        <v>82</v>
      </c>
      <c r="C53" s="38"/>
      <c r="D53" s="38"/>
      <c r="E53" s="38"/>
      <c r="F53" s="38"/>
      <c r="G53" s="38"/>
      <c r="K53" s="13">
        <v>-162</v>
      </c>
      <c r="L53" s="22"/>
      <c r="M53" s="56">
        <v>-119</v>
      </c>
    </row>
    <row r="54" spans="2:13" ht="13.5" customHeight="1">
      <c r="B54" s="38" t="s">
        <v>75</v>
      </c>
      <c r="C54" s="38"/>
      <c r="D54" s="38"/>
      <c r="E54" s="38"/>
      <c r="F54" s="38"/>
      <c r="G54" s="38"/>
      <c r="K54" s="13">
        <v>0</v>
      </c>
      <c r="L54" s="22"/>
      <c r="M54" s="56">
        <v>815</v>
      </c>
    </row>
    <row r="55" spans="2:13" ht="4.5" customHeight="1">
      <c r="B55" s="38"/>
      <c r="C55" s="38"/>
      <c r="D55" s="38"/>
      <c r="E55" s="38"/>
      <c r="F55" s="38"/>
      <c r="G55" s="38"/>
      <c r="K55" s="15"/>
      <c r="L55" s="22"/>
      <c r="M55" s="44"/>
    </row>
    <row r="56" spans="2:13" ht="12.75" customHeight="1">
      <c r="B56" s="38" t="s">
        <v>107</v>
      </c>
      <c r="C56" s="38"/>
      <c r="D56" s="38"/>
      <c r="E56" s="38"/>
      <c r="F56" s="38"/>
      <c r="G56" s="38"/>
      <c r="K56" s="57">
        <f>SUM(K50:K55)</f>
        <v>3620</v>
      </c>
      <c r="L56" s="22"/>
      <c r="M56" s="58">
        <f>SUM(M50:M54)</f>
        <v>990</v>
      </c>
    </row>
    <row r="57" spans="11:13" ht="12.75" customHeight="1">
      <c r="K57" s="19"/>
      <c r="L57" s="22"/>
      <c r="M57" s="42"/>
    </row>
    <row r="58" spans="1:13" ht="12.75" customHeight="1">
      <c r="A58" s="36" t="s">
        <v>131</v>
      </c>
      <c r="B58" s="36"/>
      <c r="C58" s="36"/>
      <c r="D58" s="36"/>
      <c r="E58" s="36"/>
      <c r="F58" s="36"/>
      <c r="G58" s="36"/>
      <c r="H58" s="36"/>
      <c r="K58" s="21">
        <f>K39+K47+K56</f>
        <v>-1905</v>
      </c>
      <c r="L58" s="21"/>
      <c r="M58" s="21">
        <f>M39+M47+M56</f>
        <v>5367</v>
      </c>
    </row>
    <row r="59" spans="2:13" ht="12.75" customHeight="1">
      <c r="B59" s="74"/>
      <c r="C59" s="74"/>
      <c r="D59" s="74"/>
      <c r="E59" s="74"/>
      <c r="F59" s="74"/>
      <c r="G59" s="74"/>
      <c r="H59" s="74"/>
      <c r="I59" s="74"/>
      <c r="K59" s="21"/>
      <c r="L59" s="22"/>
      <c r="M59" s="41"/>
    </row>
    <row r="60" spans="1:13" ht="12.75" customHeight="1">
      <c r="A60" s="36" t="s">
        <v>109</v>
      </c>
      <c r="B60" s="36"/>
      <c r="C60" s="36"/>
      <c r="D60" s="36"/>
      <c r="E60" s="36"/>
      <c r="F60" s="36"/>
      <c r="G60" s="36"/>
      <c r="H60" s="36"/>
      <c r="K60" s="21"/>
      <c r="L60" s="22"/>
      <c r="M60" s="41"/>
    </row>
    <row r="61" spans="1:13" ht="12.75" customHeight="1">
      <c r="A61" s="36"/>
      <c r="B61" s="38" t="s">
        <v>57</v>
      </c>
      <c r="C61" s="36"/>
      <c r="D61" s="36"/>
      <c r="E61" s="36"/>
      <c r="F61" s="36"/>
      <c r="G61" s="36"/>
      <c r="H61" s="36"/>
      <c r="K61" s="11">
        <v>13795</v>
      </c>
      <c r="L61" s="22"/>
      <c r="M61" s="43">
        <v>8338</v>
      </c>
    </row>
    <row r="62" spans="1:13" ht="12.75" customHeight="1">
      <c r="A62" s="36"/>
      <c r="B62" s="38" t="s">
        <v>58</v>
      </c>
      <c r="C62" s="36"/>
      <c r="D62" s="36"/>
      <c r="E62" s="36"/>
      <c r="F62" s="36"/>
      <c r="G62" s="36"/>
      <c r="H62" s="36"/>
      <c r="K62" s="15">
        <v>-93</v>
      </c>
      <c r="L62" s="22"/>
      <c r="M62" s="44">
        <v>90</v>
      </c>
    </row>
    <row r="63" spans="1:13" ht="12.75" customHeight="1">
      <c r="A63" s="5" t="s">
        <v>59</v>
      </c>
      <c r="K63" s="29">
        <f>SUM(K61:K62)</f>
        <v>13702</v>
      </c>
      <c r="L63" s="22"/>
      <c r="M63" s="41">
        <f>SUM(M61:M62)</f>
        <v>8428</v>
      </c>
    </row>
    <row r="64" spans="11:13" ht="12.75" customHeight="1">
      <c r="K64" s="21"/>
      <c r="L64" s="22"/>
      <c r="M64" s="41"/>
    </row>
    <row r="65" spans="1:13" ht="16.5" customHeight="1" thickBot="1">
      <c r="A65" s="36" t="s">
        <v>108</v>
      </c>
      <c r="B65" s="36"/>
      <c r="C65" s="36"/>
      <c r="D65" s="36"/>
      <c r="E65" s="36"/>
      <c r="F65" s="36"/>
      <c r="G65" s="36"/>
      <c r="H65" s="36"/>
      <c r="K65" s="34">
        <f>K58+K63</f>
        <v>11797</v>
      </c>
      <c r="L65" s="21"/>
      <c r="M65" s="34">
        <f>M58+M63</f>
        <v>13795</v>
      </c>
    </row>
    <row r="66" spans="1:13" ht="12.75" customHeight="1" thickTop="1">
      <c r="A66" s="8"/>
      <c r="K66" s="21"/>
      <c r="L66" s="22"/>
      <c r="M66" s="41"/>
    </row>
    <row r="67" spans="2:13" ht="12.75" customHeight="1">
      <c r="B67" s="74"/>
      <c r="C67" s="74"/>
      <c r="D67" s="74"/>
      <c r="E67" s="74"/>
      <c r="F67" s="74"/>
      <c r="G67" s="74"/>
      <c r="H67" s="74"/>
      <c r="I67" s="74"/>
      <c r="K67" s="21"/>
      <c r="L67" s="22"/>
      <c r="M67" s="41"/>
    </row>
    <row r="68" spans="11:13" ht="12.75" customHeight="1">
      <c r="K68" s="21"/>
      <c r="L68" s="22"/>
      <c r="M68" s="41"/>
    </row>
    <row r="69" spans="2:13" ht="12.75" customHeight="1">
      <c r="B69" s="8"/>
      <c r="K69" s="37"/>
      <c r="L69" s="37"/>
      <c r="M69" s="41"/>
    </row>
    <row r="70" spans="11:13" ht="12.75" customHeight="1">
      <c r="K70" s="9"/>
      <c r="L70" s="22"/>
      <c r="M70" s="41"/>
    </row>
    <row r="71" spans="1:13" ht="12.75" customHeight="1">
      <c r="A71" s="2" t="s">
        <v>116</v>
      </c>
      <c r="K71" s="23"/>
      <c r="M71" s="41"/>
    </row>
    <row r="72" spans="1:13" ht="12.75" customHeight="1">
      <c r="A72" s="2" t="s">
        <v>117</v>
      </c>
      <c r="M72" s="41"/>
    </row>
    <row r="73" ht="12.75" customHeight="1">
      <c r="M73" s="41"/>
    </row>
    <row r="74" ht="12.75">
      <c r="M74" s="41"/>
    </row>
    <row r="75" ht="12.75">
      <c r="M75" s="41"/>
    </row>
    <row r="76" ht="12.75">
      <c r="M76" s="41"/>
    </row>
    <row r="77" ht="12.75">
      <c r="M77" s="41"/>
    </row>
    <row r="78" ht="12.75">
      <c r="M78" s="41"/>
    </row>
    <row r="79" ht="12.75">
      <c r="M79" s="41"/>
    </row>
    <row r="80" spans="2:13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1"/>
    </row>
    <row r="81" spans="2:13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1"/>
    </row>
    <row r="82" spans="2:13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1"/>
    </row>
    <row r="83" spans="2:13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1"/>
    </row>
    <row r="84" spans="2:13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1"/>
    </row>
    <row r="85" ht="12.75">
      <c r="M85" s="41"/>
    </row>
    <row r="86" ht="12.75">
      <c r="M86" s="41"/>
    </row>
    <row r="87" ht="12.75">
      <c r="M87" s="41"/>
    </row>
    <row r="88" ht="12.75">
      <c r="M88" s="41"/>
    </row>
    <row r="89" ht="12.75">
      <c r="M89" s="41"/>
    </row>
    <row r="90" ht="12.75">
      <c r="M90" s="41"/>
    </row>
    <row r="91" ht="12.75">
      <c r="M91" s="41"/>
    </row>
    <row r="92" ht="12.75">
      <c r="M92" s="41"/>
    </row>
    <row r="93" ht="12.75">
      <c r="M93" s="41"/>
    </row>
    <row r="94" ht="12.75">
      <c r="M94" s="41"/>
    </row>
  </sheetData>
  <mergeCells count="9">
    <mergeCell ref="B67:I67"/>
    <mergeCell ref="B59:I59"/>
    <mergeCell ref="A8:L8"/>
    <mergeCell ref="A7:M7"/>
    <mergeCell ref="A6:M6"/>
    <mergeCell ref="A2:M2"/>
    <mergeCell ref="A3:M3"/>
    <mergeCell ref="A4:M4"/>
    <mergeCell ref="A5:M5"/>
  </mergeCells>
  <printOptions/>
  <pageMargins left="0.9" right="0.52" top="0.81" bottom="0.49" header="0.19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LIMJL</cp:lastModifiedBy>
  <cp:lastPrinted>2005-02-28T04:43:56Z</cp:lastPrinted>
  <dcterms:created xsi:type="dcterms:W3CDTF">1999-05-27T08:32:23Z</dcterms:created>
  <dcterms:modified xsi:type="dcterms:W3CDTF">2005-02-28T04:31:06Z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436111E0">
    <vt:lpwstr/>
  </property>
  <property fmtid="{D5CDD505-2E9C-101B-9397-08002B2CF9AE}" pid="8" name="ErisHC8109A42">
    <vt:lpwstr/>
  </property>
  <property fmtid="{D5CDD505-2E9C-101B-9397-08002B2CF9AE}" pid="9" name="ErisH402915F0">
    <vt:lpwstr/>
  </property>
  <property fmtid="{D5CDD505-2E9C-101B-9397-08002B2CF9AE}" pid="10" name="ErisH323C12F1">
    <vt:lpwstr/>
  </property>
  <property fmtid="{D5CDD505-2E9C-101B-9397-08002B2CF9AE}" pid="11" name="ErisH8A935C05">
    <vt:lpwstr/>
  </property>
  <property fmtid="{D5CDD505-2E9C-101B-9397-08002B2CF9AE}" pid="12" name="ErisH3B4318E8">
    <vt:lpwstr/>
  </property>
  <property fmtid="{D5CDD505-2E9C-101B-9397-08002B2CF9AE}" pid="13" name="ErisH1A0E182C">
    <vt:lpwstr/>
  </property>
</Properties>
</file>